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tats.cohesion.net.nz/Sites/CR/CRPRS/PUB/JobsRestricted/2018 Census totals by topic/"/>
    </mc:Choice>
  </mc:AlternateContent>
  <xr:revisionPtr revIDLastSave="0" documentId="13_ncr:1_{1896AFB5-9EC3-4333-B152-B67FAF9EC249}" xr6:coauthVersionLast="41" xr6:coauthVersionMax="41" xr10:uidLastSave="{00000000-0000-0000-0000-000000000000}"/>
  <bookViews>
    <workbookView xWindow="-28920" yWindow="-120" windowWidth="29040" windowHeight="15840" tabRatio="880" xr2:uid="{00000000-000D-0000-FFFF-FFFF00000000}"/>
  </bookViews>
  <sheets>
    <sheet name="Contents" sheetId="1" r:id="rId1"/>
    <sheet name="Table 1" sheetId="65" r:id="rId2"/>
    <sheet name="Table 2" sheetId="5" r:id="rId3"/>
    <sheet name="Table 3" sheetId="69" r:id="rId4"/>
    <sheet name="Table 4" sheetId="7" r:id="rId5"/>
    <sheet name="Table 5" sheetId="8" r:id="rId6"/>
    <sheet name="Table 6" sheetId="9" r:id="rId7"/>
    <sheet name="Table 7" sheetId="10" r:id="rId8"/>
    <sheet name="Table 8" sheetId="11" r:id="rId9"/>
    <sheet name="Table 9" sheetId="12" r:id="rId10"/>
    <sheet name="Table 10" sheetId="64" r:id="rId11"/>
    <sheet name="Table 11" sheetId="14" r:id="rId12"/>
    <sheet name="Table 12" sheetId="15" r:id="rId13"/>
    <sheet name="Table 13" sheetId="17" r:id="rId14"/>
    <sheet name="Table 14" sheetId="70" r:id="rId15"/>
    <sheet name="Table 15" sheetId="19" r:id="rId16"/>
    <sheet name="Table 16" sheetId="20" r:id="rId17"/>
    <sheet name="Table 17" sheetId="21" r:id="rId18"/>
    <sheet name="Table 18" sheetId="22" r:id="rId19"/>
    <sheet name="Table 19" sheetId="23" r:id="rId20"/>
    <sheet name="Table 20" sheetId="24" r:id="rId21"/>
    <sheet name="Table 21" sheetId="25" r:id="rId22"/>
    <sheet name="Table 22" sheetId="66" r:id="rId23"/>
    <sheet name="Table 23" sheetId="27" r:id="rId24"/>
    <sheet name="Table 24" sheetId="28" r:id="rId25"/>
    <sheet name="Table 25" sheetId="67" r:id="rId26"/>
    <sheet name="Table 26" sheetId="71" r:id="rId27"/>
    <sheet name="Table 27" sheetId="31" r:id="rId28"/>
    <sheet name="Table 28" sheetId="32" r:id="rId29"/>
    <sheet name="Table 29" sheetId="33" r:id="rId30"/>
    <sheet name="Table 30" sheetId="34" r:id="rId31"/>
    <sheet name="Table 31" sheetId="35" r:id="rId32"/>
    <sheet name="Table 32" sheetId="36" r:id="rId33"/>
    <sheet name="Table 33" sheetId="37" r:id="rId34"/>
    <sheet name="Table 34" sheetId="40" r:id="rId35"/>
    <sheet name="Table 35" sheetId="41" r:id="rId36"/>
    <sheet name="Table 36" sheetId="42" r:id="rId37"/>
    <sheet name="Table 37" sheetId="43" r:id="rId38"/>
    <sheet name="Table 38" sheetId="44" r:id="rId39"/>
    <sheet name="Table 39" sheetId="45" r:id="rId40"/>
    <sheet name="Table 40" sheetId="46" r:id="rId41"/>
    <sheet name="Table 41" sheetId="47" r:id="rId42"/>
    <sheet name="Table 42" sheetId="48" r:id="rId43"/>
    <sheet name="Table 43" sheetId="49" r:id="rId44"/>
    <sheet name="Table 44" sheetId="50" r:id="rId45"/>
    <sheet name="Table 45" sheetId="52" r:id="rId46"/>
    <sheet name="Table 46" sheetId="54" r:id="rId47"/>
    <sheet name="Table 47" sheetId="55" r:id="rId48"/>
    <sheet name="Table 48" sheetId="57" r:id="rId49"/>
    <sheet name="Table 49" sheetId="58" r:id="rId50"/>
    <sheet name="Table 50" sheetId="59" r:id="rId51"/>
    <sheet name="Table 51" sheetId="60" r:id="rId52"/>
    <sheet name="Table 52" sheetId="61" r:id="rId53"/>
    <sheet name="Table 53" sheetId="63" r:id="rId54"/>
  </sheets>
  <definedNames>
    <definedName name="_xlnm._FilterDatabase" localSheetId="20" hidden="1">'Table 20'!$A$7:$C$1036</definedName>
    <definedName name="_xlnm.Print_Titles" localSheetId="10">'Table 10'!$1:$7</definedName>
    <definedName name="_xlnm.Print_Titles" localSheetId="12">'Table 12'!$1:$7</definedName>
    <definedName name="_xlnm.Print_Titles" localSheetId="14">'Table 14'!$1:$7</definedName>
    <definedName name="_xlnm.Print_Titles" localSheetId="2">'Table 2'!$1:$7</definedName>
    <definedName name="_xlnm.Print_Titles" localSheetId="20">'Table 20'!$1:$7</definedName>
    <definedName name="_xlnm.Print_Titles" localSheetId="23">'Table 23'!$1:$7</definedName>
    <definedName name="_xlnm.Print_Titles" localSheetId="26">'Table 26'!$1:$7</definedName>
    <definedName name="_xlnm.Print_Titles" localSheetId="3">'Table 3'!$1:$7</definedName>
    <definedName name="_xlnm.Print_Titles" localSheetId="37">'Table 37'!$1:$7</definedName>
    <definedName name="_xlnm.Print_Titles" localSheetId="38">'Table 38'!$1:$7</definedName>
    <definedName name="_xlnm.Print_Titles" localSheetId="44">'Table 44'!$1:$7</definedName>
    <definedName name="_xlnm.Print_Titles" localSheetId="48">'Table 48'!$1:$7</definedName>
    <definedName name="_xlnm.Print_Titles" localSheetId="5">'Table 5'!$1:$7</definedName>
    <definedName name="_xlnm.Print_Titles" localSheetId="8">'Table 8'!$1:$7</definedName>
    <definedName name="_xlnm.Print_Titles" localSheetId="9">'Table 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</calcChain>
</file>

<file path=xl/sharedStrings.xml><?xml version="1.0" encoding="utf-8"?>
<sst xmlns="http://schemas.openxmlformats.org/spreadsheetml/2006/main" count="9218" uniqueCount="7051">
  <si>
    <t>New Zealand's population and dwellings. They refer to the 2018 Census of Population and Dwellings.</t>
  </si>
  <si>
    <t>The category codes that identify details within the variables are shown in the tables.</t>
  </si>
  <si>
    <t>Populations counted in the census</t>
  </si>
  <si>
    <t>Most of these tables are about the 2018 Census usually resident population count. Some tables include</t>
  </si>
  <si>
    <t xml:space="preserve">data for both the 2018 Census usually resident population count and the census night population count. </t>
  </si>
  <si>
    <t xml:space="preserve">See definitions for: </t>
  </si>
  <si>
    <t>census usually resident population count</t>
  </si>
  <si>
    <t>census night population count</t>
  </si>
  <si>
    <t>About people</t>
  </si>
  <si>
    <t>Machine-readable zipped CSV file</t>
  </si>
  <si>
    <t>Customised data</t>
  </si>
  <si>
    <t>Contact us for information and quotes for customised data.</t>
  </si>
  <si>
    <t xml:space="preserve">Email: </t>
  </si>
  <si>
    <t>info@stats.govt.nz</t>
  </si>
  <si>
    <t xml:space="preserve">Phone: </t>
  </si>
  <si>
    <t>Published by Stats NZ</t>
  </si>
  <si>
    <t>23 September 2019</t>
  </si>
  <si>
    <t>www.stats.govt.nz</t>
  </si>
  <si>
    <t>Table 1</t>
  </si>
  <si>
    <t>2018 Census</t>
  </si>
  <si>
    <t>Table 2</t>
  </si>
  <si>
    <t>Table 3</t>
  </si>
  <si>
    <t>Activity limitations (total responses)</t>
  </si>
  <si>
    <t>For the census usually resident population count aged 5 years and over</t>
  </si>
  <si>
    <t>Code</t>
  </si>
  <si>
    <t>Activity limitations</t>
  </si>
  <si>
    <t>Seeing</t>
  </si>
  <si>
    <t>Hearing</t>
  </si>
  <si>
    <t>Walking or climbing steps</t>
  </si>
  <si>
    <t>Remembering or concentrating</t>
  </si>
  <si>
    <t>Washing all over or dressing</t>
  </si>
  <si>
    <t>Communicating</t>
  </si>
  <si>
    <t>1</t>
  </si>
  <si>
    <t>No difficulty</t>
  </si>
  <si>
    <t>2</t>
  </si>
  <si>
    <t>Some difficulty</t>
  </si>
  <si>
    <t>3</t>
  </si>
  <si>
    <t>A lot of difficulty</t>
  </si>
  <si>
    <t>4</t>
  </si>
  <si>
    <t>Cannot do at all</t>
  </si>
  <si>
    <t>Total people stated</t>
  </si>
  <si>
    <t>7</t>
  </si>
  <si>
    <t>Response unidentifiable</t>
  </si>
  <si>
    <t>9</t>
  </si>
  <si>
    <t>Not stated</t>
  </si>
  <si>
    <t>Total people</t>
  </si>
  <si>
    <r>
      <t xml:space="preserve">Source: </t>
    </r>
    <r>
      <rPr>
        <sz val="8"/>
        <rFont val="Arial Mäori"/>
        <family val="2"/>
      </rPr>
      <t>Stats NZ</t>
    </r>
  </si>
  <si>
    <t>Table 4</t>
  </si>
  <si>
    <t>Age (single years)</t>
  </si>
  <si>
    <t>For the census night population count and census usually resident population count</t>
  </si>
  <si>
    <t>Census night population count</t>
  </si>
  <si>
    <t xml:space="preserve">Census usually resident population count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</si>
  <si>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</si>
  <si>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</si>
  <si>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</si>
  <si>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</si>
  <si>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</si>
  <si>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</si>
  <si>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</si>
  <si>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</si>
  <si>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</si>
  <si>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</si>
  <si>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</si>
  <si>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</si>
  <si>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</si>
  <si>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</si>
  <si>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</si>
  <si>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</si>
  <si>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</si>
  <si>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</si>
  <si>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</si>
  <si>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</si>
  <si>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</si>
  <si>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</si>
  <si>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</si>
  <si>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</si>
  <si>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</si>
  <si>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</si>
  <si>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</si>
  <si>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</si>
  <si>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</si>
  <si>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</si>
  <si>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</si>
  <si>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</si>
  <si>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</si>
  <si>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</si>
  <si>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</si>
  <si>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</si>
  <si>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</si>
  <si>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</si>
  <si>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</si>
  <si>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</si>
  <si>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</si>
  <si>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</si>
  <si>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</si>
  <si>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</si>
  <si>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</si>
  <si>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</si>
  <si>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</si>
  <si>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</si>
  <si>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</si>
  <si>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</si>
  <si>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</si>
  <si>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</si>
  <si>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</si>
  <si>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</si>
  <si>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</si>
  <si>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</si>
  <si>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</si>
  <si>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</si>
  <si>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</si>
  <si>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</si>
  <si>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</si>
  <si>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</si>
  <si>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</si>
  <si>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</si>
  <si>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</si>
  <si>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</si>
  <si>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</si>
  <si>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</si>
  <si>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</si>
  <si>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</si>
  <si>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</si>
  <si>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</si>
  <si>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</si>
  <si>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</si>
  <si>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</si>
  <si>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</si>
  <si>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</si>
  <si>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</si>
  <si>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</si>
  <si>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</si>
  <si>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</si>
  <si>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</si>
  <si>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</si>
  <si>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</si>
  <si>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</si>
  <si>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</si>
  <si>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</si>
  <si>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</si>
  <si>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</si>
  <si>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</si>
  <si>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</si>
  <si>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</si>
  <si>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</si>
  <si>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</si>
  <si>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</si>
  <si>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</si>
  <si>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</si>
  <si>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</si>
  <si>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</si>
  <si>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</si>
  <si>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</si>
  <si>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</si>
  <si>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</si>
  <si>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</si>
  <si>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</si>
  <si>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</si>
  <si>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</si>
  <si>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</si>
  <si>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</si>
  <si>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</si>
  <si>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</si>
  <si>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</si>
  <si>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</si>
  <si>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</si>
  <si>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</si>
  <si>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</si>
  <si>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</si>
  <si>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</si>
  <si>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</si>
  <si>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</si>
  <si>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Table 5</t>
  </si>
  <si>
    <t>Birthplace</t>
  </si>
  <si>
    <t>1000</t>
  </si>
  <si>
    <t>Oceania and Antarctica (not further defined)</t>
  </si>
  <si>
    <t>1101</t>
  </si>
  <si>
    <t>Australia</t>
  </si>
  <si>
    <t>1102</t>
  </si>
  <si>
    <t>Norfolk Island</t>
  </si>
  <si>
    <t>1199</t>
  </si>
  <si>
    <t>Australian External Territories nec</t>
  </si>
  <si>
    <t>1201</t>
  </si>
  <si>
    <t>New Zealand</t>
  </si>
  <si>
    <t>1300</t>
  </si>
  <si>
    <t>Melanesia (not further defined)</t>
  </si>
  <si>
    <t>1301</t>
  </si>
  <si>
    <t>New Caledonia</t>
  </si>
  <si>
    <t>1302</t>
  </si>
  <si>
    <t>Papua New Guinea</t>
  </si>
  <si>
    <t>1303</t>
  </si>
  <si>
    <t>Solomon Islands</t>
  </si>
  <si>
    <t>1304</t>
  </si>
  <si>
    <t>Vanuatu</t>
  </si>
  <si>
    <t>1401</t>
  </si>
  <si>
    <t>Guam</t>
  </si>
  <si>
    <t>1402</t>
  </si>
  <si>
    <t>Kiribati</t>
  </si>
  <si>
    <t>1403</t>
  </si>
  <si>
    <t>Marshall Islands</t>
  </si>
  <si>
    <t>1404</t>
  </si>
  <si>
    <t>Micronesia, Federated States of</t>
  </si>
  <si>
    <t>1405</t>
  </si>
  <si>
    <t>Nauru</t>
  </si>
  <si>
    <t>1406</t>
  </si>
  <si>
    <t>Northern Mariana Islands</t>
  </si>
  <si>
    <t>1407</t>
  </si>
  <si>
    <t>Palau</t>
  </si>
  <si>
    <t>1500</t>
  </si>
  <si>
    <t>Polynesia (excludes Hawaii) (not further defined)</t>
  </si>
  <si>
    <t>1501</t>
  </si>
  <si>
    <t>Cook Islands</t>
  </si>
  <si>
    <t>1502</t>
  </si>
  <si>
    <t>Fiji</t>
  </si>
  <si>
    <t>1503</t>
  </si>
  <si>
    <t>French Polynesia</t>
  </si>
  <si>
    <t>1504</t>
  </si>
  <si>
    <t>Niue</t>
  </si>
  <si>
    <t>1505</t>
  </si>
  <si>
    <t>Samoa</t>
  </si>
  <si>
    <t>1506</t>
  </si>
  <si>
    <t>Samoa, American</t>
  </si>
  <si>
    <t>1507</t>
  </si>
  <si>
    <t>Tokelau</t>
  </si>
  <si>
    <t>1508</t>
  </si>
  <si>
    <t>Tonga</t>
  </si>
  <si>
    <t>1511</t>
  </si>
  <si>
    <t>Tuvalu</t>
  </si>
  <si>
    <t>1512</t>
  </si>
  <si>
    <t>Wallis and Futuna</t>
  </si>
  <si>
    <t>1513</t>
  </si>
  <si>
    <t>Pitcairn Island</t>
  </si>
  <si>
    <t>1599</t>
  </si>
  <si>
    <t>Polynesia (excludes Hawaii) nec</t>
  </si>
  <si>
    <t>1601</t>
  </si>
  <si>
    <t>Antarctica</t>
  </si>
  <si>
    <t>2000</t>
  </si>
  <si>
    <t>North-West Europe (not further defined)</t>
  </si>
  <si>
    <t>2100</t>
  </si>
  <si>
    <t>United Kingdom (not further defined)</t>
  </si>
  <si>
    <t>2101</t>
  </si>
  <si>
    <t>Channel Islands</t>
  </si>
  <si>
    <t>2102</t>
  </si>
  <si>
    <t>England</t>
  </si>
  <si>
    <t>2103</t>
  </si>
  <si>
    <t>Isle of Man</t>
  </si>
  <si>
    <t>2104</t>
  </si>
  <si>
    <t>Northern Ireland</t>
  </si>
  <si>
    <t>2105</t>
  </si>
  <si>
    <t>Scotland</t>
  </si>
  <si>
    <t>2106</t>
  </si>
  <si>
    <t>Wales</t>
  </si>
  <si>
    <t>2201</t>
  </si>
  <si>
    <t>Ireland</t>
  </si>
  <si>
    <t>2300</t>
  </si>
  <si>
    <t>Western Europe (not further defined)</t>
  </si>
  <si>
    <t>2301</t>
  </si>
  <si>
    <t>Austria</t>
  </si>
  <si>
    <t>2302</t>
  </si>
  <si>
    <t>Belgium</t>
  </si>
  <si>
    <t>2303</t>
  </si>
  <si>
    <t>France</t>
  </si>
  <si>
    <t>2304</t>
  </si>
  <si>
    <t>Germany</t>
  </si>
  <si>
    <t>2305</t>
  </si>
  <si>
    <t>Liechtenstein</t>
  </si>
  <si>
    <t>2306</t>
  </si>
  <si>
    <t>Luxembourg</t>
  </si>
  <si>
    <t>2307</t>
  </si>
  <si>
    <t>Monaco</t>
  </si>
  <si>
    <t>2308</t>
  </si>
  <si>
    <t>Netherlands</t>
  </si>
  <si>
    <t>2311</t>
  </si>
  <si>
    <t>Switzerland</t>
  </si>
  <si>
    <t>2400</t>
  </si>
  <si>
    <t>Northern Europe (not further defined)</t>
  </si>
  <si>
    <t>2401</t>
  </si>
  <si>
    <t>Denmark</t>
  </si>
  <si>
    <t>2402</t>
  </si>
  <si>
    <t>Faeroe Islands</t>
  </si>
  <si>
    <t>2403</t>
  </si>
  <si>
    <t>Finland</t>
  </si>
  <si>
    <t>2404</t>
  </si>
  <si>
    <t>Greenland</t>
  </si>
  <si>
    <t>2405</t>
  </si>
  <si>
    <t>Iceland</t>
  </si>
  <si>
    <t>2406</t>
  </si>
  <si>
    <t>Norway</t>
  </si>
  <si>
    <t>2407</t>
  </si>
  <si>
    <t>Sweden</t>
  </si>
  <si>
    <t>3000</t>
  </si>
  <si>
    <t>Southern and Eastern Europe (not further defined)</t>
  </si>
  <si>
    <t>3100</t>
  </si>
  <si>
    <t>Southern Europe (not further defined)</t>
  </si>
  <si>
    <t>3101</t>
  </si>
  <si>
    <t>Andorra</t>
  </si>
  <si>
    <t>3102</t>
  </si>
  <si>
    <t>Gibraltar</t>
  </si>
  <si>
    <t>3103</t>
  </si>
  <si>
    <t>Vatican City State</t>
  </si>
  <si>
    <t>3104</t>
  </si>
  <si>
    <t>Italy</t>
  </si>
  <si>
    <t>3105</t>
  </si>
  <si>
    <t>Malta</t>
  </si>
  <si>
    <t>3106</t>
  </si>
  <si>
    <t>Portugal</t>
  </si>
  <si>
    <t>3107</t>
  </si>
  <si>
    <t>San Marino</t>
  </si>
  <si>
    <t>3108</t>
  </si>
  <si>
    <t>Spain</t>
  </si>
  <si>
    <t>3200</t>
  </si>
  <si>
    <t>South Eastern Europe (not further defined)</t>
  </si>
  <si>
    <t>3201</t>
  </si>
  <si>
    <t>Albania</t>
  </si>
  <si>
    <t>3202</t>
  </si>
  <si>
    <t>Bosnia and Herzegovina</t>
  </si>
  <si>
    <t>3203</t>
  </si>
  <si>
    <t>Bulgaria</t>
  </si>
  <si>
    <t>3204</t>
  </si>
  <si>
    <t>Croatia</t>
  </si>
  <si>
    <t>3205</t>
  </si>
  <si>
    <t>Cyprus</t>
  </si>
  <si>
    <t>3206</t>
  </si>
  <si>
    <t>North Macedonia</t>
  </si>
  <si>
    <t>3207</t>
  </si>
  <si>
    <t>Greece</t>
  </si>
  <si>
    <t>3208</t>
  </si>
  <si>
    <t>Moldova</t>
  </si>
  <si>
    <t>3211</t>
  </si>
  <si>
    <t>Romania</t>
  </si>
  <si>
    <t>3212</t>
  </si>
  <si>
    <t>Slovenia</t>
  </si>
  <si>
    <t>3214</t>
  </si>
  <si>
    <t>Montenegro</t>
  </si>
  <si>
    <t>3215</t>
  </si>
  <si>
    <t>Serbia</t>
  </si>
  <si>
    <t>3216</t>
  </si>
  <si>
    <t>Kosovo</t>
  </si>
  <si>
    <t>3300</t>
  </si>
  <si>
    <t>Eastern Europe (not further defined)</t>
  </si>
  <si>
    <t>3301</t>
  </si>
  <si>
    <t>Belarus</t>
  </si>
  <si>
    <t>3302</t>
  </si>
  <si>
    <t>Czechia</t>
  </si>
  <si>
    <t>3303</t>
  </si>
  <si>
    <t>Estonia</t>
  </si>
  <si>
    <t>3304</t>
  </si>
  <si>
    <t>Hungary</t>
  </si>
  <si>
    <t>3305</t>
  </si>
  <si>
    <t>Latvia</t>
  </si>
  <si>
    <t>3306</t>
  </si>
  <si>
    <t>Lithuania</t>
  </si>
  <si>
    <t>3307</t>
  </si>
  <si>
    <t>Poland</t>
  </si>
  <si>
    <t>3308</t>
  </si>
  <si>
    <t>Russia</t>
  </si>
  <si>
    <t>3311</t>
  </si>
  <si>
    <t>Slovakia</t>
  </si>
  <si>
    <t>3312</t>
  </si>
  <si>
    <t>Ukraine</t>
  </si>
  <si>
    <t>4000</t>
  </si>
  <si>
    <t>North Africa and the Middle East (not further defined)</t>
  </si>
  <si>
    <t>4100</t>
  </si>
  <si>
    <t>North Africa (not further defined)</t>
  </si>
  <si>
    <t>4101</t>
  </si>
  <si>
    <t>Algeria</t>
  </si>
  <si>
    <t>4102</t>
  </si>
  <si>
    <t>Egypt</t>
  </si>
  <si>
    <t>4103</t>
  </si>
  <si>
    <t>Libya</t>
  </si>
  <si>
    <t>4104</t>
  </si>
  <si>
    <t>Morocco</t>
  </si>
  <si>
    <t>4105</t>
  </si>
  <si>
    <t>Sudan</t>
  </si>
  <si>
    <t>4106</t>
  </si>
  <si>
    <t>Tunisia</t>
  </si>
  <si>
    <t>4107</t>
  </si>
  <si>
    <t>Western Sahara</t>
  </si>
  <si>
    <t>4108</t>
  </si>
  <si>
    <t>Spanish North Africa</t>
  </si>
  <si>
    <t>4111</t>
  </si>
  <si>
    <t>South Sudan</t>
  </si>
  <si>
    <t>4200</t>
  </si>
  <si>
    <t>Middle East (not further defined)</t>
  </si>
  <si>
    <t>4201</t>
  </si>
  <si>
    <t>Bahrain</t>
  </si>
  <si>
    <t>4202</t>
  </si>
  <si>
    <t>Gaza Strip/Palestine/West Bank</t>
  </si>
  <si>
    <t>4203</t>
  </si>
  <si>
    <t>Iran</t>
  </si>
  <si>
    <t>4204</t>
  </si>
  <si>
    <t>Iraq</t>
  </si>
  <si>
    <t>4205</t>
  </si>
  <si>
    <t>Israel</t>
  </si>
  <si>
    <t>4206</t>
  </si>
  <si>
    <t>Jordan</t>
  </si>
  <si>
    <t>4207</t>
  </si>
  <si>
    <t>Kuwait</t>
  </si>
  <si>
    <t>4208</t>
  </si>
  <si>
    <t>Lebanon</t>
  </si>
  <si>
    <t>4211</t>
  </si>
  <si>
    <t>Oman</t>
  </si>
  <si>
    <t>4212</t>
  </si>
  <si>
    <t>Qatar</t>
  </si>
  <si>
    <t>4213</t>
  </si>
  <si>
    <t>Saudi Arabia</t>
  </si>
  <si>
    <t>4214</t>
  </si>
  <si>
    <t>Syria</t>
  </si>
  <si>
    <t>4215</t>
  </si>
  <si>
    <t>Turkey</t>
  </si>
  <si>
    <t>4216</t>
  </si>
  <si>
    <t>United Arab Emirates</t>
  </si>
  <si>
    <t>4217</t>
  </si>
  <si>
    <t>Yemen</t>
  </si>
  <si>
    <t>5000</t>
  </si>
  <si>
    <t>South-East Asia (not further defined)</t>
  </si>
  <si>
    <t>5100</t>
  </si>
  <si>
    <t>Mainland South-East Asia (not further defined)</t>
  </si>
  <si>
    <t>5101</t>
  </si>
  <si>
    <t>Myanmar</t>
  </si>
  <si>
    <t>5102</t>
  </si>
  <si>
    <t>Cambodia</t>
  </si>
  <si>
    <t>5103</t>
  </si>
  <si>
    <t>Laos</t>
  </si>
  <si>
    <t>5104</t>
  </si>
  <si>
    <t>Thailand</t>
  </si>
  <si>
    <t>5105</t>
  </si>
  <si>
    <t>Viet Nam</t>
  </si>
  <si>
    <t>5200</t>
  </si>
  <si>
    <t>Maritime South-East Asia (not further defined)</t>
  </si>
  <si>
    <t>5201</t>
  </si>
  <si>
    <t>Brunei Darussalam</t>
  </si>
  <si>
    <t>5202</t>
  </si>
  <si>
    <t>Indonesia</t>
  </si>
  <si>
    <t>5203</t>
  </si>
  <si>
    <t>Malaysia</t>
  </si>
  <si>
    <t>5204</t>
  </si>
  <si>
    <t>Philippines</t>
  </si>
  <si>
    <t>5205</t>
  </si>
  <si>
    <t>Singapore</t>
  </si>
  <si>
    <t>5206</t>
  </si>
  <si>
    <t>Timor-Leste</t>
  </si>
  <si>
    <t>6100</t>
  </si>
  <si>
    <t>North-East Asia (not further defined)</t>
  </si>
  <si>
    <t>6101</t>
  </si>
  <si>
    <t>China, People's Republic of</t>
  </si>
  <si>
    <t>6102</t>
  </si>
  <si>
    <t>Hong Kong (Special Administrative Region)</t>
  </si>
  <si>
    <t>6103</t>
  </si>
  <si>
    <t>Japan</t>
  </si>
  <si>
    <t>6104</t>
  </si>
  <si>
    <t>Korea, Democratic People's Republic of</t>
  </si>
  <si>
    <t>6105</t>
  </si>
  <si>
    <t>Korea, Republic of</t>
  </si>
  <si>
    <t>6106</t>
  </si>
  <si>
    <t>Macau (Special Administrative Region)</t>
  </si>
  <si>
    <t>6107</t>
  </si>
  <si>
    <t>Mongolia</t>
  </si>
  <si>
    <t>6108</t>
  </si>
  <si>
    <t>Taiwan</t>
  </si>
  <si>
    <t>7000</t>
  </si>
  <si>
    <t>Southern and Central Asia (not further defined)</t>
  </si>
  <si>
    <t>7100</t>
  </si>
  <si>
    <t>Southern Asia (not further defined)</t>
  </si>
  <si>
    <t>7101</t>
  </si>
  <si>
    <t>Bangladesh</t>
  </si>
  <si>
    <t>7102</t>
  </si>
  <si>
    <t>Bhutan</t>
  </si>
  <si>
    <t>7103</t>
  </si>
  <si>
    <t>India</t>
  </si>
  <si>
    <t>7104</t>
  </si>
  <si>
    <t>Maldives</t>
  </si>
  <si>
    <t>7105</t>
  </si>
  <si>
    <t>Nepal</t>
  </si>
  <si>
    <t>7106</t>
  </si>
  <si>
    <t>Pakistan</t>
  </si>
  <si>
    <t>7107</t>
  </si>
  <si>
    <t>Sri Lanka</t>
  </si>
  <si>
    <t>7200</t>
  </si>
  <si>
    <t>Central Asia (not further defined)</t>
  </si>
  <si>
    <t>7201</t>
  </si>
  <si>
    <t>Afghanistan</t>
  </si>
  <si>
    <t>7202</t>
  </si>
  <si>
    <t>Armenia</t>
  </si>
  <si>
    <t>7203</t>
  </si>
  <si>
    <t>Azerbaijan</t>
  </si>
  <si>
    <t>7204</t>
  </si>
  <si>
    <t>Georgia</t>
  </si>
  <si>
    <t>7205</t>
  </si>
  <si>
    <t>Kazakhstan</t>
  </si>
  <si>
    <t>7206</t>
  </si>
  <si>
    <t>Kyrgyzstan</t>
  </si>
  <si>
    <t>7207</t>
  </si>
  <si>
    <t>Tajikistan</t>
  </si>
  <si>
    <t>7208</t>
  </si>
  <si>
    <t>Turkmenistan</t>
  </si>
  <si>
    <t>7211</t>
  </si>
  <si>
    <t>Uzbekistan</t>
  </si>
  <si>
    <t>8000</t>
  </si>
  <si>
    <t>The Americas (not further defined)</t>
  </si>
  <si>
    <t>8100</t>
  </si>
  <si>
    <t>Northern America (not further defined)</t>
  </si>
  <si>
    <t>8101</t>
  </si>
  <si>
    <t>Bermuda</t>
  </si>
  <si>
    <t>8102</t>
  </si>
  <si>
    <t>Canada</t>
  </si>
  <si>
    <t>8103</t>
  </si>
  <si>
    <t>St Pierre and Miquelon</t>
  </si>
  <si>
    <t>8104</t>
  </si>
  <si>
    <t>United States of America</t>
  </si>
  <si>
    <t>8200</t>
  </si>
  <si>
    <t>South America (not further defined)</t>
  </si>
  <si>
    <t>8201</t>
  </si>
  <si>
    <t>Argentina</t>
  </si>
  <si>
    <t>8202</t>
  </si>
  <si>
    <t>Bolivia</t>
  </si>
  <si>
    <t>8203</t>
  </si>
  <si>
    <t>Brazil</t>
  </si>
  <si>
    <t>8204</t>
  </si>
  <si>
    <t>Chile</t>
  </si>
  <si>
    <t>8205</t>
  </si>
  <si>
    <t>Colombia</t>
  </si>
  <si>
    <t>8206</t>
  </si>
  <si>
    <t>Ecuador</t>
  </si>
  <si>
    <t>8207</t>
  </si>
  <si>
    <t>Falkland Islands</t>
  </si>
  <si>
    <t>8208</t>
  </si>
  <si>
    <t>French Guiana</t>
  </si>
  <si>
    <t>8211</t>
  </si>
  <si>
    <t>Guyana</t>
  </si>
  <si>
    <t>8212</t>
  </si>
  <si>
    <t>Paraguay</t>
  </si>
  <si>
    <t>8213</t>
  </si>
  <si>
    <t>Peru</t>
  </si>
  <si>
    <t>8214</t>
  </si>
  <si>
    <t>Suriname</t>
  </si>
  <si>
    <t>8215</t>
  </si>
  <si>
    <t>Uruguay</t>
  </si>
  <si>
    <t>8216</t>
  </si>
  <si>
    <t>Venezuela</t>
  </si>
  <si>
    <t>8299</t>
  </si>
  <si>
    <t>South America nec</t>
  </si>
  <si>
    <t>8300</t>
  </si>
  <si>
    <t>Central America (not further defined)</t>
  </si>
  <si>
    <t>8301</t>
  </si>
  <si>
    <t>Belize</t>
  </si>
  <si>
    <t>8302</t>
  </si>
  <si>
    <t>Costa Rica</t>
  </si>
  <si>
    <t>8303</t>
  </si>
  <si>
    <t>El Salvador</t>
  </si>
  <si>
    <t>8304</t>
  </si>
  <si>
    <t>Guatemala</t>
  </si>
  <si>
    <t>8305</t>
  </si>
  <si>
    <t>Honduras</t>
  </si>
  <si>
    <t>8306</t>
  </si>
  <si>
    <t>Mexico</t>
  </si>
  <si>
    <t>8307</t>
  </si>
  <si>
    <t>Nicaragua</t>
  </si>
  <si>
    <t>8308</t>
  </si>
  <si>
    <t>Panama</t>
  </si>
  <si>
    <t>8400</t>
  </si>
  <si>
    <t>Caribbean (not further defined)</t>
  </si>
  <si>
    <t>8401</t>
  </si>
  <si>
    <t>Anguilla</t>
  </si>
  <si>
    <t>8402</t>
  </si>
  <si>
    <t>Antigua and Barbuda</t>
  </si>
  <si>
    <t>8403</t>
  </si>
  <si>
    <t>Aruba</t>
  </si>
  <si>
    <t>8404</t>
  </si>
  <si>
    <t>Bahamas</t>
  </si>
  <si>
    <t>8405</t>
  </si>
  <si>
    <t>Barbados</t>
  </si>
  <si>
    <t>8406</t>
  </si>
  <si>
    <t>Cayman Islands</t>
  </si>
  <si>
    <t>8407</t>
  </si>
  <si>
    <t>Cuba</t>
  </si>
  <si>
    <t>8408</t>
  </si>
  <si>
    <t>Dominica</t>
  </si>
  <si>
    <t>8411</t>
  </si>
  <si>
    <t>Dominican Republic</t>
  </si>
  <si>
    <t>8412</t>
  </si>
  <si>
    <t>Grenada</t>
  </si>
  <si>
    <t>8413</t>
  </si>
  <si>
    <t>Guadeloupe</t>
  </si>
  <si>
    <t>8414</t>
  </si>
  <si>
    <t>Haiti</t>
  </si>
  <si>
    <t>8415</t>
  </si>
  <si>
    <t>Jamaica</t>
  </si>
  <si>
    <t>8416</t>
  </si>
  <si>
    <t>Martinique</t>
  </si>
  <si>
    <t>8417</t>
  </si>
  <si>
    <t>Montserrat</t>
  </si>
  <si>
    <t>8421</t>
  </si>
  <si>
    <t>Puerto Rico</t>
  </si>
  <si>
    <t>8422</t>
  </si>
  <si>
    <t>St Kitts and Nevis</t>
  </si>
  <si>
    <t>8423</t>
  </si>
  <si>
    <t>St Lucia</t>
  </si>
  <si>
    <t>8424</t>
  </si>
  <si>
    <t>St Vincent and the Grenadines</t>
  </si>
  <si>
    <t>8425</t>
  </si>
  <si>
    <t>Trinidad and Tobago</t>
  </si>
  <si>
    <t>8426</t>
  </si>
  <si>
    <t>Turks and Caicos Islands</t>
  </si>
  <si>
    <t>8427</t>
  </si>
  <si>
    <t>Virgin Islands, British</t>
  </si>
  <si>
    <t>8428</t>
  </si>
  <si>
    <t>Virgin Islands, United States</t>
  </si>
  <si>
    <t>8433</t>
  </si>
  <si>
    <t>Curacao</t>
  </si>
  <si>
    <t>8434</t>
  </si>
  <si>
    <t>St Maarten (Dutch Part)</t>
  </si>
  <si>
    <t>9000</t>
  </si>
  <si>
    <t>Sub-Saharan Africa (not further defined)</t>
  </si>
  <si>
    <t>9100</t>
  </si>
  <si>
    <t>Central and West Africa (not further defined)</t>
  </si>
  <si>
    <t>9101</t>
  </si>
  <si>
    <t>Benin</t>
  </si>
  <si>
    <t>9102</t>
  </si>
  <si>
    <t>Burkina Faso</t>
  </si>
  <si>
    <t>9103</t>
  </si>
  <si>
    <t>Cameroon</t>
  </si>
  <si>
    <t>9104</t>
  </si>
  <si>
    <t>Cabo Verde</t>
  </si>
  <si>
    <t>9105</t>
  </si>
  <si>
    <t>Central African Republic</t>
  </si>
  <si>
    <t>9106</t>
  </si>
  <si>
    <t>Chad</t>
  </si>
  <si>
    <t>9107</t>
  </si>
  <si>
    <t>Congo</t>
  </si>
  <si>
    <t>9108</t>
  </si>
  <si>
    <t>Congo, the Democratic Republic of the</t>
  </si>
  <si>
    <t>9111</t>
  </si>
  <si>
    <t>9112</t>
  </si>
  <si>
    <t>Equatorial Guinea</t>
  </si>
  <si>
    <t>9113</t>
  </si>
  <si>
    <t>Gabon</t>
  </si>
  <si>
    <t>9114</t>
  </si>
  <si>
    <t>Gambia</t>
  </si>
  <si>
    <t>9115</t>
  </si>
  <si>
    <t>Ghana</t>
  </si>
  <si>
    <t>9116</t>
  </si>
  <si>
    <t>Guinea</t>
  </si>
  <si>
    <t>9117</t>
  </si>
  <si>
    <t>Guinea-Bissau</t>
  </si>
  <si>
    <t>9118</t>
  </si>
  <si>
    <t>Liberia</t>
  </si>
  <si>
    <t>9121</t>
  </si>
  <si>
    <t>Mali</t>
  </si>
  <si>
    <t>9122</t>
  </si>
  <si>
    <t>Mauritania</t>
  </si>
  <si>
    <t>9123</t>
  </si>
  <si>
    <t>Niger</t>
  </si>
  <si>
    <t>9124</t>
  </si>
  <si>
    <t>Nigeria</t>
  </si>
  <si>
    <t>9125</t>
  </si>
  <si>
    <t>Sao Tome and Principe</t>
  </si>
  <si>
    <t>9126</t>
  </si>
  <si>
    <t>Senegal</t>
  </si>
  <si>
    <t>9127</t>
  </si>
  <si>
    <t>Sierra Leone</t>
  </si>
  <si>
    <t>9128</t>
  </si>
  <si>
    <t>Togo</t>
  </si>
  <si>
    <t>9200</t>
  </si>
  <si>
    <t>Southern and East Africa (not further defined)</t>
  </si>
  <si>
    <t>9201</t>
  </si>
  <si>
    <t>Angola</t>
  </si>
  <si>
    <t>9202</t>
  </si>
  <si>
    <t>Botswana</t>
  </si>
  <si>
    <t>9203</t>
  </si>
  <si>
    <t>Burundi</t>
  </si>
  <si>
    <t>9204</t>
  </si>
  <si>
    <t>Comoros</t>
  </si>
  <si>
    <t>9205</t>
  </si>
  <si>
    <t>Djibouti</t>
  </si>
  <si>
    <t>9206</t>
  </si>
  <si>
    <t>Eritrea</t>
  </si>
  <si>
    <t>9207</t>
  </si>
  <si>
    <t>Ethiopia</t>
  </si>
  <si>
    <t>9208</t>
  </si>
  <si>
    <t>Kenya</t>
  </si>
  <si>
    <t>9211</t>
  </si>
  <si>
    <t>Lesotho</t>
  </si>
  <si>
    <t>9212</t>
  </si>
  <si>
    <t>Madagascar</t>
  </si>
  <si>
    <t>9213</t>
  </si>
  <si>
    <t>Malawi</t>
  </si>
  <si>
    <t>9214</t>
  </si>
  <si>
    <t>Mauritius</t>
  </si>
  <si>
    <t>9215</t>
  </si>
  <si>
    <t>Mayotte</t>
  </si>
  <si>
    <t>9216</t>
  </si>
  <si>
    <t>Mozambique</t>
  </si>
  <si>
    <t>9217</t>
  </si>
  <si>
    <t>Namibia</t>
  </si>
  <si>
    <t>9218</t>
  </si>
  <si>
    <t>Reunion</t>
  </si>
  <si>
    <t>9221</t>
  </si>
  <si>
    <t>Rwanda</t>
  </si>
  <si>
    <t>9222</t>
  </si>
  <si>
    <t>St Helena</t>
  </si>
  <si>
    <t>9223</t>
  </si>
  <si>
    <t>Seychelles</t>
  </si>
  <si>
    <t>9224</t>
  </si>
  <si>
    <t>Somalia</t>
  </si>
  <si>
    <t>9225</t>
  </si>
  <si>
    <t>South Africa</t>
  </si>
  <si>
    <t>9226</t>
  </si>
  <si>
    <t>Eswatini</t>
  </si>
  <si>
    <t>9227</t>
  </si>
  <si>
    <t>Tanzania</t>
  </si>
  <si>
    <t>9228</t>
  </si>
  <si>
    <t>Uganda</t>
  </si>
  <si>
    <t>9231</t>
  </si>
  <si>
    <t>Zambia</t>
  </si>
  <si>
    <t>9232</t>
  </si>
  <si>
    <t>Zimbabwe</t>
  </si>
  <si>
    <t>9299</t>
  </si>
  <si>
    <t>Southern and East Africa nec</t>
  </si>
  <si>
    <t>0000</t>
  </si>
  <si>
    <t>Inadequately described</t>
  </si>
  <si>
    <t>0001</t>
  </si>
  <si>
    <t>At sea</t>
  </si>
  <si>
    <t>9999</t>
  </si>
  <si>
    <t>Table 6</t>
  </si>
  <si>
    <t>Cigarette smoking behaviour</t>
  </si>
  <si>
    <t>For the census usually resident population count aged 15 years and over</t>
  </si>
  <si>
    <t>Census usually resident population count aged 15 years and over</t>
  </si>
  <si>
    <t>Regular smoker</t>
  </si>
  <si>
    <t>Ex-smoker</t>
  </si>
  <si>
    <t>Never smoked regularly</t>
  </si>
  <si>
    <t>Table 7</t>
  </si>
  <si>
    <t>Ethnic group (total responses)</t>
  </si>
  <si>
    <t>Ethnic group</t>
  </si>
  <si>
    <t>10000</t>
  </si>
  <si>
    <t>European nfd</t>
  </si>
  <si>
    <t>11111</t>
  </si>
  <si>
    <t>New Zealand European</t>
  </si>
  <si>
    <t>12100</t>
  </si>
  <si>
    <t>British nfd</t>
  </si>
  <si>
    <t>12111</t>
  </si>
  <si>
    <t>Celtic nfd</t>
  </si>
  <si>
    <t>12112</t>
  </si>
  <si>
    <t>Channel Islander</t>
  </si>
  <si>
    <t>12113</t>
  </si>
  <si>
    <t>Cornish</t>
  </si>
  <si>
    <t>12114</t>
  </si>
  <si>
    <t>English</t>
  </si>
  <si>
    <t>12116</t>
  </si>
  <si>
    <t>Irish</t>
  </si>
  <si>
    <t>12117</t>
  </si>
  <si>
    <t>Manx</t>
  </si>
  <si>
    <t>12119</t>
  </si>
  <si>
    <t>Scottish</t>
  </si>
  <si>
    <t>12121</t>
  </si>
  <si>
    <t>Welsh</t>
  </si>
  <si>
    <t>12199</t>
  </si>
  <si>
    <t>British nec</t>
  </si>
  <si>
    <t>12211</t>
  </si>
  <si>
    <t>Dutch</t>
  </si>
  <si>
    <t>12311</t>
  </si>
  <si>
    <t>Greek</t>
  </si>
  <si>
    <t>12411</t>
  </si>
  <si>
    <t>Polish</t>
  </si>
  <si>
    <t>12500</t>
  </si>
  <si>
    <t>South Slav nfd</t>
  </si>
  <si>
    <t>12511</t>
  </si>
  <si>
    <t>Croatian</t>
  </si>
  <si>
    <t>12512</t>
  </si>
  <si>
    <t>Dalmatian</t>
  </si>
  <si>
    <t>12513</t>
  </si>
  <si>
    <t>Macedonian</t>
  </si>
  <si>
    <t>12514</t>
  </si>
  <si>
    <t>Serbian</t>
  </si>
  <si>
    <t>12515</t>
  </si>
  <si>
    <t>Slovenian</t>
  </si>
  <si>
    <t>12516</t>
  </si>
  <si>
    <t>Bosnian</t>
  </si>
  <si>
    <t>12599</t>
  </si>
  <si>
    <t>South Slav nec</t>
  </si>
  <si>
    <t>12611</t>
  </si>
  <si>
    <t>Italian</t>
  </si>
  <si>
    <t>12711</t>
  </si>
  <si>
    <t>German</t>
  </si>
  <si>
    <t>12811</t>
  </si>
  <si>
    <t>Australian</t>
  </si>
  <si>
    <t>12911</t>
  </si>
  <si>
    <t>Albanian</t>
  </si>
  <si>
    <t>12912</t>
  </si>
  <si>
    <t>Armenian</t>
  </si>
  <si>
    <t>12913</t>
  </si>
  <si>
    <t>Austrian</t>
  </si>
  <si>
    <t>12914</t>
  </si>
  <si>
    <t>Belgian</t>
  </si>
  <si>
    <t>12915</t>
  </si>
  <si>
    <t>Bulgarian</t>
  </si>
  <si>
    <t>12916</t>
  </si>
  <si>
    <t>Belorussian</t>
  </si>
  <si>
    <t>12918</t>
  </si>
  <si>
    <t>Cypriot nfd</t>
  </si>
  <si>
    <t>12919</t>
  </si>
  <si>
    <t>Czech</t>
  </si>
  <si>
    <t>12920</t>
  </si>
  <si>
    <t>Danish</t>
  </si>
  <si>
    <t>12921</t>
  </si>
  <si>
    <t>Estonian</t>
  </si>
  <si>
    <t>12922</t>
  </si>
  <si>
    <t>Finnish</t>
  </si>
  <si>
    <t>12923</t>
  </si>
  <si>
    <t>Flemish</t>
  </si>
  <si>
    <t>12924</t>
  </si>
  <si>
    <t>French</t>
  </si>
  <si>
    <t>12926</t>
  </si>
  <si>
    <t>Hungarian</t>
  </si>
  <si>
    <t>12927</t>
  </si>
  <si>
    <t>Icelandic</t>
  </si>
  <si>
    <t>12928</t>
  </si>
  <si>
    <t>Latvian</t>
  </si>
  <si>
    <t>12929</t>
  </si>
  <si>
    <t>Lithuanian</t>
  </si>
  <si>
    <t>12930</t>
  </si>
  <si>
    <t>Maltese</t>
  </si>
  <si>
    <t>12931</t>
  </si>
  <si>
    <t>Norwegian</t>
  </si>
  <si>
    <t>12932</t>
  </si>
  <si>
    <t>Portuguese</t>
  </si>
  <si>
    <t>12933</t>
  </si>
  <si>
    <t>Romanian</t>
  </si>
  <si>
    <t>12934</t>
  </si>
  <si>
    <t>Gypsy</t>
  </si>
  <si>
    <t>12935</t>
  </si>
  <si>
    <t>Russian</t>
  </si>
  <si>
    <t>12937</t>
  </si>
  <si>
    <t>Slavic</t>
  </si>
  <si>
    <t>12938</t>
  </si>
  <si>
    <t>Slovak</t>
  </si>
  <si>
    <t>12939</t>
  </si>
  <si>
    <t>Spanish</t>
  </si>
  <si>
    <t>12940</t>
  </si>
  <si>
    <t>Swedish</t>
  </si>
  <si>
    <t>12941</t>
  </si>
  <si>
    <t>Swiss</t>
  </si>
  <si>
    <t>12942</t>
  </si>
  <si>
    <t>Ukrainian</t>
  </si>
  <si>
    <t>12943</t>
  </si>
  <si>
    <t>American</t>
  </si>
  <si>
    <t>12945</t>
  </si>
  <si>
    <t>Canadian</t>
  </si>
  <si>
    <t>12947</t>
  </si>
  <si>
    <t>New Caledonian</t>
  </si>
  <si>
    <t>12948</t>
  </si>
  <si>
    <t>South African European</t>
  </si>
  <si>
    <t>12949</t>
  </si>
  <si>
    <t>Afrikaner</t>
  </si>
  <si>
    <t>12950</t>
  </si>
  <si>
    <t>Zimbabwean European</t>
  </si>
  <si>
    <t>12999</t>
  </si>
  <si>
    <t>European nec</t>
  </si>
  <si>
    <t>21111</t>
  </si>
  <si>
    <t>Māori</t>
  </si>
  <si>
    <t>30000</t>
  </si>
  <si>
    <t>Pacific Peoples nfd</t>
  </si>
  <si>
    <t>31111</t>
  </si>
  <si>
    <t>Samoan</t>
  </si>
  <si>
    <t>32100</t>
  </si>
  <si>
    <t>Cook Islands Maori</t>
  </si>
  <si>
    <t>33111</t>
  </si>
  <si>
    <t>Tongan</t>
  </si>
  <si>
    <t>34111</t>
  </si>
  <si>
    <t>Niuean</t>
  </si>
  <si>
    <t>35111</t>
  </si>
  <si>
    <t>Tokelauan</t>
  </si>
  <si>
    <t>36111</t>
  </si>
  <si>
    <t>Fijian</t>
  </si>
  <si>
    <t>37112</t>
  </si>
  <si>
    <t>Indigenous Australian</t>
  </si>
  <si>
    <t>37122</t>
  </si>
  <si>
    <t>Hawaiian</t>
  </si>
  <si>
    <t>37124</t>
  </si>
  <si>
    <t>37130</t>
  </si>
  <si>
    <t>Nauruan</t>
  </si>
  <si>
    <t>37135</t>
  </si>
  <si>
    <t>Papua New Guinean</t>
  </si>
  <si>
    <t>37137</t>
  </si>
  <si>
    <t>Pitcairn Islander</t>
  </si>
  <si>
    <t>37138</t>
  </si>
  <si>
    <t>Rotuman</t>
  </si>
  <si>
    <t>37140</t>
  </si>
  <si>
    <t>Tahitian</t>
  </si>
  <si>
    <t>37141</t>
  </si>
  <si>
    <t>Solomon Islander</t>
  </si>
  <si>
    <t>37144</t>
  </si>
  <si>
    <t>Tuvaluan</t>
  </si>
  <si>
    <t>37145</t>
  </si>
  <si>
    <t>Ni Vanuatu</t>
  </si>
  <si>
    <t>37199</t>
  </si>
  <si>
    <t>Pacific Peoples nec</t>
  </si>
  <si>
    <t>40000</t>
  </si>
  <si>
    <t>Asian nfd</t>
  </si>
  <si>
    <t>41000</t>
  </si>
  <si>
    <t>Southeast Asian nfd</t>
  </si>
  <si>
    <t>41111</t>
  </si>
  <si>
    <t>Filipino</t>
  </si>
  <si>
    <t>41211</t>
  </si>
  <si>
    <t>Cambodian</t>
  </si>
  <si>
    <t>41311</t>
  </si>
  <si>
    <t>Vietnamese</t>
  </si>
  <si>
    <t>41411</t>
  </si>
  <si>
    <t>Burmese</t>
  </si>
  <si>
    <t>41412</t>
  </si>
  <si>
    <t>Indonesian</t>
  </si>
  <si>
    <t>41413</t>
  </si>
  <si>
    <t>Lao</t>
  </si>
  <si>
    <t>41414</t>
  </si>
  <si>
    <t>Malay</t>
  </si>
  <si>
    <t>41415</t>
  </si>
  <si>
    <t>Thai</t>
  </si>
  <si>
    <t>41416</t>
  </si>
  <si>
    <t>Karen</t>
  </si>
  <si>
    <t>41417</t>
  </si>
  <si>
    <t>Chin</t>
  </si>
  <si>
    <t>41499</t>
  </si>
  <si>
    <t>Southeast Asian nec</t>
  </si>
  <si>
    <t>42100</t>
  </si>
  <si>
    <t>Chinese nfd</t>
  </si>
  <si>
    <t>42111</t>
  </si>
  <si>
    <t>Hong Kong Chinese</t>
  </si>
  <si>
    <t>42112</t>
  </si>
  <si>
    <t>Cambodian Chinese</t>
  </si>
  <si>
    <t>42113</t>
  </si>
  <si>
    <t>Malaysian Chinese</t>
  </si>
  <si>
    <t>42114</t>
  </si>
  <si>
    <t>Singaporean Chinese</t>
  </si>
  <si>
    <t>42115</t>
  </si>
  <si>
    <t>Vietnamese Chinese</t>
  </si>
  <si>
    <t>42116</t>
  </si>
  <si>
    <t>Taiwanese</t>
  </si>
  <si>
    <t>42199</t>
  </si>
  <si>
    <t>Chinese nec</t>
  </si>
  <si>
    <t>43100</t>
  </si>
  <si>
    <t>Indian nfd</t>
  </si>
  <si>
    <t>43111</t>
  </si>
  <si>
    <t>Bengali</t>
  </si>
  <si>
    <t>43112</t>
  </si>
  <si>
    <t>Fijian Indian</t>
  </si>
  <si>
    <t>43114</t>
  </si>
  <si>
    <t>Indian Tamil</t>
  </si>
  <si>
    <t>43115</t>
  </si>
  <si>
    <t>Punjabi</t>
  </si>
  <si>
    <t>43116</t>
  </si>
  <si>
    <t>Sikh</t>
  </si>
  <si>
    <t>43117</t>
  </si>
  <si>
    <t>Anglo Indian</t>
  </si>
  <si>
    <t>43118</t>
  </si>
  <si>
    <t>Malaysian Indian</t>
  </si>
  <si>
    <t>43119</t>
  </si>
  <si>
    <t>South African Indian</t>
  </si>
  <si>
    <t>43199</t>
  </si>
  <si>
    <t>Indian nec</t>
  </si>
  <si>
    <t>44100</t>
  </si>
  <si>
    <t>Sri Lankan nfd</t>
  </si>
  <si>
    <t>44111</t>
  </si>
  <si>
    <t>Sinhalese</t>
  </si>
  <si>
    <t>44112</t>
  </si>
  <si>
    <t>Sri Lankan Tamil</t>
  </si>
  <si>
    <t>44199</t>
  </si>
  <si>
    <t>Sri Lankan nec</t>
  </si>
  <si>
    <t>44211</t>
  </si>
  <si>
    <t>Japanese</t>
  </si>
  <si>
    <t>44311</t>
  </si>
  <si>
    <t>Korean</t>
  </si>
  <si>
    <t>44411</t>
  </si>
  <si>
    <t>Afghani</t>
  </si>
  <si>
    <t>44412</t>
  </si>
  <si>
    <t>Bangladeshi</t>
  </si>
  <si>
    <t>44413</t>
  </si>
  <si>
    <t>Nepalese</t>
  </si>
  <si>
    <t>44414</t>
  </si>
  <si>
    <t>Pakistani</t>
  </si>
  <si>
    <t>44415</t>
  </si>
  <si>
    <t>Tibetan</t>
  </si>
  <si>
    <t>44416</t>
  </si>
  <si>
    <t>Eurasian</t>
  </si>
  <si>
    <t>44417</t>
  </si>
  <si>
    <t>Bhutanese</t>
  </si>
  <si>
    <t>44418</t>
  </si>
  <si>
    <t>Maldivian</t>
  </si>
  <si>
    <t>44419</t>
  </si>
  <si>
    <t>Mongolian</t>
  </si>
  <si>
    <t>44499</t>
  </si>
  <si>
    <t>Asian nec</t>
  </si>
  <si>
    <t>51100</t>
  </si>
  <si>
    <t>Middle Eastern nfd</t>
  </si>
  <si>
    <t>51111</t>
  </si>
  <si>
    <t>Algerian</t>
  </si>
  <si>
    <t>51112</t>
  </si>
  <si>
    <t>Arab</t>
  </si>
  <si>
    <t>51113</t>
  </si>
  <si>
    <t>Assyrian</t>
  </si>
  <si>
    <t>51114</t>
  </si>
  <si>
    <t>Egyptian</t>
  </si>
  <si>
    <t>51115</t>
  </si>
  <si>
    <t>Iranian/Persian</t>
  </si>
  <si>
    <t>51116</t>
  </si>
  <si>
    <t>Iraqi</t>
  </si>
  <si>
    <t>51117</t>
  </si>
  <si>
    <t>Israeli/Jewish</t>
  </si>
  <si>
    <t>51118</t>
  </si>
  <si>
    <t>Jordanian</t>
  </si>
  <si>
    <t>51119</t>
  </si>
  <si>
    <t>Kurd</t>
  </si>
  <si>
    <t>51120</t>
  </si>
  <si>
    <t>Lebanese</t>
  </si>
  <si>
    <t>51122</t>
  </si>
  <si>
    <t>Moroccan</t>
  </si>
  <si>
    <t>51124</t>
  </si>
  <si>
    <t>Palestinian</t>
  </si>
  <si>
    <t>51125</t>
  </si>
  <si>
    <t>Syrian</t>
  </si>
  <si>
    <t>51127</t>
  </si>
  <si>
    <t>Turkish</t>
  </si>
  <si>
    <t>51199</t>
  </si>
  <si>
    <t>Middle Eastern nec</t>
  </si>
  <si>
    <t>52100</t>
  </si>
  <si>
    <t>Latin American nfd</t>
  </si>
  <si>
    <t>52111</t>
  </si>
  <si>
    <t>Argentinian</t>
  </si>
  <si>
    <t>52112</t>
  </si>
  <si>
    <t>Bolivian</t>
  </si>
  <si>
    <t>52113</t>
  </si>
  <si>
    <t>Brazilian</t>
  </si>
  <si>
    <t>52114</t>
  </si>
  <si>
    <t>Chilean</t>
  </si>
  <si>
    <t>52115</t>
  </si>
  <si>
    <t>Colombian</t>
  </si>
  <si>
    <t>52118</t>
  </si>
  <si>
    <t>Ecuadorian</t>
  </si>
  <si>
    <t>52123</t>
  </si>
  <si>
    <t>Mexican</t>
  </si>
  <si>
    <t>52127</t>
  </si>
  <si>
    <t>Peruvian</t>
  </si>
  <si>
    <t>52128</t>
  </si>
  <si>
    <t>Puerto Rican</t>
  </si>
  <si>
    <t>52129</t>
  </si>
  <si>
    <t>Uruguayan</t>
  </si>
  <si>
    <t>52130</t>
  </si>
  <si>
    <t>Venezuelan</t>
  </si>
  <si>
    <t>52199</t>
  </si>
  <si>
    <t>Latin American nec</t>
  </si>
  <si>
    <t>53100</t>
  </si>
  <si>
    <t>African nfd</t>
  </si>
  <si>
    <t>53113</t>
  </si>
  <si>
    <t>Jamaican</t>
  </si>
  <si>
    <t>53114</t>
  </si>
  <si>
    <t>Kenyan</t>
  </si>
  <si>
    <t>53115</t>
  </si>
  <si>
    <t>Nigerian</t>
  </si>
  <si>
    <t>53116</t>
  </si>
  <si>
    <t>African American</t>
  </si>
  <si>
    <t>53118</t>
  </si>
  <si>
    <t>Caribbean</t>
  </si>
  <si>
    <t>53119</t>
  </si>
  <si>
    <t>Somali</t>
  </si>
  <si>
    <t>53120</t>
  </si>
  <si>
    <t>Eritrean</t>
  </si>
  <si>
    <t>53121</t>
  </si>
  <si>
    <t>Ethiopian</t>
  </si>
  <si>
    <t>53122</t>
  </si>
  <si>
    <t>Ghanaian</t>
  </si>
  <si>
    <t>53123</t>
  </si>
  <si>
    <t>Burundian</t>
  </si>
  <si>
    <t>53124</t>
  </si>
  <si>
    <t>Congolese</t>
  </si>
  <si>
    <t>53125</t>
  </si>
  <si>
    <t>Sudanese</t>
  </si>
  <si>
    <t>53126</t>
  </si>
  <si>
    <t>Zambian</t>
  </si>
  <si>
    <t>53127</t>
  </si>
  <si>
    <t>Other Zimbabwean</t>
  </si>
  <si>
    <t>53199</t>
  </si>
  <si>
    <t>African nec</t>
  </si>
  <si>
    <t>61113</t>
  </si>
  <si>
    <t>Indigenous American</t>
  </si>
  <si>
    <t>61115</t>
  </si>
  <si>
    <t>Mauritian</t>
  </si>
  <si>
    <t>61116</t>
  </si>
  <si>
    <t>Seychellois</t>
  </si>
  <si>
    <t>61117</t>
  </si>
  <si>
    <t>Other South African</t>
  </si>
  <si>
    <t>61118</t>
  </si>
  <si>
    <t>New Zealander</t>
  </si>
  <si>
    <t>61199</t>
  </si>
  <si>
    <t>Other Ethnicity nec</t>
  </si>
  <si>
    <t>94444</t>
  </si>
  <si>
    <t>Don't know</t>
  </si>
  <si>
    <t>95555</t>
  </si>
  <si>
    <t>Refused to answer</t>
  </si>
  <si>
    <t>97777</t>
  </si>
  <si>
    <t>98888</t>
  </si>
  <si>
    <t>Response outside scope</t>
  </si>
  <si>
    <t>99999</t>
  </si>
  <si>
    <t>Total responses</t>
  </si>
  <si>
    <t>Table 8</t>
  </si>
  <si>
    <t>Highest qualification</t>
  </si>
  <si>
    <t>00</t>
  </si>
  <si>
    <t>No qualification</t>
  </si>
  <si>
    <t>01</t>
  </si>
  <si>
    <t>Level 1 certificate</t>
  </si>
  <si>
    <t>02</t>
  </si>
  <si>
    <t>Level 2 certificate</t>
  </si>
  <si>
    <t>03</t>
  </si>
  <si>
    <t>Level 3 certificate</t>
  </si>
  <si>
    <t>04</t>
  </si>
  <si>
    <t>Level 4 certificate</t>
  </si>
  <si>
    <t>05</t>
  </si>
  <si>
    <t>Level 5 diploma</t>
  </si>
  <si>
    <t>06</t>
  </si>
  <si>
    <t>Level 6 diploma</t>
  </si>
  <si>
    <t>07</t>
  </si>
  <si>
    <t>Bachelor degree and Level 7 qualification</t>
  </si>
  <si>
    <t>08</t>
  </si>
  <si>
    <t>Post-graduate and honours degrees</t>
  </si>
  <si>
    <t>09</t>
  </si>
  <si>
    <t>Masters degree</t>
  </si>
  <si>
    <t>10</t>
  </si>
  <si>
    <t>Doctorate degree</t>
  </si>
  <si>
    <t>11</t>
  </si>
  <si>
    <t>Overseas secondary school qualification</t>
  </si>
  <si>
    <t>97</t>
  </si>
  <si>
    <t>99</t>
  </si>
  <si>
    <t>Table 9</t>
  </si>
  <si>
    <t>Highest secondary school qualification</t>
  </si>
  <si>
    <t>Level 3 or 4 certificate</t>
  </si>
  <si>
    <t>23</t>
  </si>
  <si>
    <t>94</t>
  </si>
  <si>
    <t>95</t>
  </si>
  <si>
    <t>98</t>
  </si>
  <si>
    <t>Table 10</t>
  </si>
  <si>
    <t>Hours worked in employment per week</t>
  </si>
  <si>
    <t>For the employed census usually resident population count aged 15 years and over</t>
  </si>
  <si>
    <t>Employed census usually resident population count aged 15 years and over</t>
  </si>
  <si>
    <t>1 hour worked</t>
  </si>
  <si>
    <t>2 hours worked</t>
  </si>
  <si>
    <t>3 hours worked</t>
  </si>
  <si>
    <t>4 hours worked</t>
  </si>
  <si>
    <t>5 hours worked</t>
  </si>
  <si>
    <t>6 hours worked</t>
  </si>
  <si>
    <t>7 hours worked</t>
  </si>
  <si>
    <t>8 hours worked</t>
  </si>
  <si>
    <t>9 hours worked</t>
  </si>
  <si>
    <t>10 hours worked</t>
  </si>
  <si>
    <t>11 hours worked</t>
  </si>
  <si>
    <t>12 hours worked</t>
  </si>
  <si>
    <t>13 hours worked</t>
  </si>
  <si>
    <t>14 hours worked</t>
  </si>
  <si>
    <t>15 hours worked</t>
  </si>
  <si>
    <t>16 hours worked</t>
  </si>
  <si>
    <t>17 hours worked</t>
  </si>
  <si>
    <t>18 hours worked</t>
  </si>
  <si>
    <t>19 hours worked</t>
  </si>
  <si>
    <t>20 hours worked</t>
  </si>
  <si>
    <t>21 hours worked</t>
  </si>
  <si>
    <t>22 hours worked</t>
  </si>
  <si>
    <t>23 hours worked</t>
  </si>
  <si>
    <t>24 hours worked</t>
  </si>
  <si>
    <t>25 hours worked</t>
  </si>
  <si>
    <t>26 hours worked</t>
  </si>
  <si>
    <t>27 hours worked</t>
  </si>
  <si>
    <t>28 hours worked</t>
  </si>
  <si>
    <t>29 hours worked</t>
  </si>
  <si>
    <t>30 hours worked</t>
  </si>
  <si>
    <t>31 hours worked</t>
  </si>
  <si>
    <t>32 hours worked</t>
  </si>
  <si>
    <t>33 hours worked</t>
  </si>
  <si>
    <t>34 hours worked</t>
  </si>
  <si>
    <t>35 hours worked</t>
  </si>
  <si>
    <t>36 hours worked</t>
  </si>
  <si>
    <t>37 hours worked</t>
  </si>
  <si>
    <t>38 hours worked</t>
  </si>
  <si>
    <t>39 hours worked</t>
  </si>
  <si>
    <t>40 hours worked</t>
  </si>
  <si>
    <t>41 hours worked</t>
  </si>
  <si>
    <t>42 hours worked</t>
  </si>
  <si>
    <t>43 hours worked</t>
  </si>
  <si>
    <t>44 hours worked</t>
  </si>
  <si>
    <t>45 hours worked</t>
  </si>
  <si>
    <t>46 hours worked</t>
  </si>
  <si>
    <t>47 hours worked</t>
  </si>
  <si>
    <t>48 hours worked</t>
  </si>
  <si>
    <t>49 hours worked</t>
  </si>
  <si>
    <t>50 hours worked</t>
  </si>
  <si>
    <t>51 hours worked</t>
  </si>
  <si>
    <t>52 hours worked</t>
  </si>
  <si>
    <t>53 hours worked</t>
  </si>
  <si>
    <t>54 hours worked</t>
  </si>
  <si>
    <t>55 hours worked</t>
  </si>
  <si>
    <t>56 hours worked</t>
  </si>
  <si>
    <t>57 hours worked</t>
  </si>
  <si>
    <t>58 hours worked</t>
  </si>
  <si>
    <t>59 hours worked</t>
  </si>
  <si>
    <t>60 hours worked</t>
  </si>
  <si>
    <t>61 hours worked</t>
  </si>
  <si>
    <t>62 hours worked</t>
  </si>
  <si>
    <t>63 hours worked</t>
  </si>
  <si>
    <t>64 hours worked</t>
  </si>
  <si>
    <t>65 hours worked</t>
  </si>
  <si>
    <t>66 hours worked</t>
  </si>
  <si>
    <t>67 hours worked</t>
  </si>
  <si>
    <t>68 hours worked</t>
  </si>
  <si>
    <t>69 hours worked</t>
  </si>
  <si>
    <t>70 hours worked</t>
  </si>
  <si>
    <t>71 hours worked</t>
  </si>
  <si>
    <t>72 hours worked</t>
  </si>
  <si>
    <t>73 hours worked</t>
  </si>
  <si>
    <t>74 hours worked</t>
  </si>
  <si>
    <t>75 hours worked</t>
  </si>
  <si>
    <t>76 hours worked</t>
  </si>
  <si>
    <t>77 hours worked</t>
  </si>
  <si>
    <t>78 hours worked</t>
  </si>
  <si>
    <t>79 hours worked</t>
  </si>
  <si>
    <t>80 hours worked</t>
  </si>
  <si>
    <t>81 hours worked</t>
  </si>
  <si>
    <t>82 hours worked</t>
  </si>
  <si>
    <t>83 hours worked</t>
  </si>
  <si>
    <t>84 hours worked</t>
  </si>
  <si>
    <t>85 hours worked</t>
  </si>
  <si>
    <t>86 hours worked</t>
  </si>
  <si>
    <t>87 hours worked</t>
  </si>
  <si>
    <t>88 hours worked</t>
  </si>
  <si>
    <t>89 hours worked</t>
  </si>
  <si>
    <t>90 hours worked</t>
  </si>
  <si>
    <t>91 hours worked</t>
  </si>
  <si>
    <t>92 hours worked</t>
  </si>
  <si>
    <t>93 hours worked</t>
  </si>
  <si>
    <t>94 hours worked</t>
  </si>
  <si>
    <t>95 hours worked</t>
  </si>
  <si>
    <t>96 hours worked</t>
  </si>
  <si>
    <t>97 hours worked</t>
  </si>
  <si>
    <t>98 hours worked</t>
  </si>
  <si>
    <t>99 hours worked</t>
  </si>
  <si>
    <t>100 hours worked</t>
  </si>
  <si>
    <t>101 hours worked</t>
  </si>
  <si>
    <t>102 hours worked</t>
  </si>
  <si>
    <t>103 hours worked</t>
  </si>
  <si>
    <t>104 hours worked</t>
  </si>
  <si>
    <t>105 hours worked</t>
  </si>
  <si>
    <t>106 hours worked</t>
  </si>
  <si>
    <t>107 hours worked</t>
  </si>
  <si>
    <t>108 hours worked</t>
  </si>
  <si>
    <t>109 hours worked</t>
  </si>
  <si>
    <t>110 hours worked</t>
  </si>
  <si>
    <t>111 hours worked</t>
  </si>
  <si>
    <t>112 hours worked</t>
  </si>
  <si>
    <t>113 hours worked</t>
  </si>
  <si>
    <t>114 hours worked</t>
  </si>
  <si>
    <t>115 hours worked</t>
  </si>
  <si>
    <t>116 hours worked</t>
  </si>
  <si>
    <t>117 hours worked</t>
  </si>
  <si>
    <t>118 hours worked</t>
  </si>
  <si>
    <t>119 hours worked</t>
  </si>
  <si>
    <t>120 hours worked</t>
  </si>
  <si>
    <t>121</t>
  </si>
  <si>
    <t>121 hours worked</t>
  </si>
  <si>
    <t>122</t>
  </si>
  <si>
    <t>122 hours worked</t>
  </si>
  <si>
    <t>123</t>
  </si>
  <si>
    <t>123 hours worked</t>
  </si>
  <si>
    <t>124</t>
  </si>
  <si>
    <t>124 hours worked</t>
  </si>
  <si>
    <t>125</t>
  </si>
  <si>
    <t>125 hours worked</t>
  </si>
  <si>
    <t>126</t>
  </si>
  <si>
    <t>126 hours worked</t>
  </si>
  <si>
    <t>127</t>
  </si>
  <si>
    <t>127 hours worked</t>
  </si>
  <si>
    <t>128</t>
  </si>
  <si>
    <t>128 hours worked</t>
  </si>
  <si>
    <t>129</t>
  </si>
  <si>
    <t>129 hours worked</t>
  </si>
  <si>
    <t>130</t>
  </si>
  <si>
    <t>130 hours worked</t>
  </si>
  <si>
    <t>131</t>
  </si>
  <si>
    <t>131 hours worked</t>
  </si>
  <si>
    <t>132</t>
  </si>
  <si>
    <t>132 hours worked</t>
  </si>
  <si>
    <t>133</t>
  </si>
  <si>
    <t>133 hours worked</t>
  </si>
  <si>
    <t>134</t>
  </si>
  <si>
    <t>134 hours worked</t>
  </si>
  <si>
    <t>135</t>
  </si>
  <si>
    <t>135 hours worked</t>
  </si>
  <si>
    <t>136</t>
  </si>
  <si>
    <t>136 hours worked</t>
  </si>
  <si>
    <t>137</t>
  </si>
  <si>
    <t>137 hours worked</t>
  </si>
  <si>
    <t>138</t>
  </si>
  <si>
    <t>138 hours worked</t>
  </si>
  <si>
    <t>139</t>
  </si>
  <si>
    <t>139 hours worked</t>
  </si>
  <si>
    <t>140</t>
  </si>
  <si>
    <t>140 hours worked</t>
  </si>
  <si>
    <t>141</t>
  </si>
  <si>
    <t>141 hours worked</t>
  </si>
  <si>
    <t>142</t>
  </si>
  <si>
    <t>142 hours worked</t>
  </si>
  <si>
    <t>143</t>
  </si>
  <si>
    <t>143 hours worked</t>
  </si>
  <si>
    <t>144</t>
  </si>
  <si>
    <t>144 hours worked</t>
  </si>
  <si>
    <t>145</t>
  </si>
  <si>
    <t>145 hours worked</t>
  </si>
  <si>
    <t>146</t>
  </si>
  <si>
    <t>146 hours worked</t>
  </si>
  <si>
    <t>147</t>
  </si>
  <si>
    <t>147 hours worked</t>
  </si>
  <si>
    <t>148</t>
  </si>
  <si>
    <t>148 hours worked</t>
  </si>
  <si>
    <t>149</t>
  </si>
  <si>
    <t>149 hours worked</t>
  </si>
  <si>
    <t>150</t>
  </si>
  <si>
    <t>150 hours worked</t>
  </si>
  <si>
    <t>151</t>
  </si>
  <si>
    <t>151 hours worked</t>
  </si>
  <si>
    <t>152</t>
  </si>
  <si>
    <t>152 hours worked</t>
  </si>
  <si>
    <t>153</t>
  </si>
  <si>
    <t>153 hours worked</t>
  </si>
  <si>
    <t>154</t>
  </si>
  <si>
    <t>154 hours worked</t>
  </si>
  <si>
    <t>155</t>
  </si>
  <si>
    <t>155 hours worked</t>
  </si>
  <si>
    <t>156</t>
  </si>
  <si>
    <t>156 hours worked</t>
  </si>
  <si>
    <t>157</t>
  </si>
  <si>
    <t>157 hours worked</t>
  </si>
  <si>
    <t>158</t>
  </si>
  <si>
    <t>158 hours worked</t>
  </si>
  <si>
    <t>159</t>
  </si>
  <si>
    <t>159 hours worked</t>
  </si>
  <si>
    <t>160</t>
  </si>
  <si>
    <t>160 hours worked</t>
  </si>
  <si>
    <t>161</t>
  </si>
  <si>
    <t>161 hours worked</t>
  </si>
  <si>
    <t>162</t>
  </si>
  <si>
    <t>162 hours worked</t>
  </si>
  <si>
    <t>163</t>
  </si>
  <si>
    <t>163 hours worked</t>
  </si>
  <si>
    <t>164</t>
  </si>
  <si>
    <t>164 hours worked</t>
  </si>
  <si>
    <t>165</t>
  </si>
  <si>
    <t>165 hours worked</t>
  </si>
  <si>
    <t>166</t>
  </si>
  <si>
    <t>166 hours worked</t>
  </si>
  <si>
    <t>167</t>
  </si>
  <si>
    <t>167 hours worked</t>
  </si>
  <si>
    <t>168</t>
  </si>
  <si>
    <t>168 hours worked</t>
  </si>
  <si>
    <t>777</t>
  </si>
  <si>
    <t>999</t>
  </si>
  <si>
    <t>Table 11</t>
  </si>
  <si>
    <t>Hours worked per week in main job</t>
  </si>
  <si>
    <t>Table 12</t>
  </si>
  <si>
    <t>Hours worked per week in other jobs</t>
  </si>
  <si>
    <t>Table 13</t>
  </si>
  <si>
    <t>Individual home ownership</t>
  </si>
  <si>
    <t>Hold in a family trust</t>
  </si>
  <si>
    <t>Own or partly own</t>
  </si>
  <si>
    <t>Do not own and do not hold in a family trust</t>
  </si>
  <si>
    <t>Table 14</t>
  </si>
  <si>
    <t>A011100</t>
  </si>
  <si>
    <t>Nursery Production (Under Cover)</t>
  </si>
  <si>
    <t>A011200</t>
  </si>
  <si>
    <t>Nursery Production (Outdoors)</t>
  </si>
  <si>
    <t>A011300</t>
  </si>
  <si>
    <t>Turf Growing</t>
  </si>
  <si>
    <t>A011400</t>
  </si>
  <si>
    <t>Floriculture Production (Under Cover)</t>
  </si>
  <si>
    <t>A011500</t>
  </si>
  <si>
    <t>Floriculture Production (Outdoors)</t>
  </si>
  <si>
    <t>A012100</t>
  </si>
  <si>
    <t>Mushroom Growing</t>
  </si>
  <si>
    <t>A012200</t>
  </si>
  <si>
    <t>Vegetable Growing (Under Cover)</t>
  </si>
  <si>
    <t>A012300</t>
  </si>
  <si>
    <t>Vegetable Growing (Outdoors)</t>
  </si>
  <si>
    <t>A013100</t>
  </si>
  <si>
    <t>Grape Growing</t>
  </si>
  <si>
    <t>A013200</t>
  </si>
  <si>
    <t>Kiwifruit Growing</t>
  </si>
  <si>
    <t>A013300</t>
  </si>
  <si>
    <t>Berry Fruit Growing</t>
  </si>
  <si>
    <t>A013400</t>
  </si>
  <si>
    <t>Apple and Pear Growing</t>
  </si>
  <si>
    <t>A013500</t>
  </si>
  <si>
    <t>Stone Fruit Growing</t>
  </si>
  <si>
    <t>A013600</t>
  </si>
  <si>
    <t>Citrus Fruit Growing</t>
  </si>
  <si>
    <t>A013700</t>
  </si>
  <si>
    <t>Olive Growing</t>
  </si>
  <si>
    <t>A013900</t>
  </si>
  <si>
    <t>Other Fruit and Tree Nut Growing</t>
  </si>
  <si>
    <t>A014100</t>
  </si>
  <si>
    <t>Sheep Farming (Specialised)</t>
  </si>
  <si>
    <t>A014200</t>
  </si>
  <si>
    <t>Beef Cattle Farming (Specialised)</t>
  </si>
  <si>
    <t>A014300</t>
  </si>
  <si>
    <t>Beef Cattle Feedlots (Specialised)</t>
  </si>
  <si>
    <t>A014400</t>
  </si>
  <si>
    <t>Sheep-Beef Cattle Farming</t>
  </si>
  <si>
    <t>A014500</t>
  </si>
  <si>
    <t>Grain-Sheep or Grain-Beef Cattle Farming</t>
  </si>
  <si>
    <t>A014600</t>
  </si>
  <si>
    <t>Rice Growing</t>
  </si>
  <si>
    <t>A014900</t>
  </si>
  <si>
    <t>Other Grain Growing</t>
  </si>
  <si>
    <t>A015100</t>
  </si>
  <si>
    <t>Sugar Cane Growing</t>
  </si>
  <si>
    <t>A015200</t>
  </si>
  <si>
    <t>Cotton Growing</t>
  </si>
  <si>
    <t>A015900</t>
  </si>
  <si>
    <t>A016000</t>
  </si>
  <si>
    <t>Dairy Cattle Farming</t>
  </si>
  <si>
    <t>A017100</t>
  </si>
  <si>
    <t>Poultry Farming (Meat)</t>
  </si>
  <si>
    <t>A017200</t>
  </si>
  <si>
    <t>Poultry Farming (Eggs)</t>
  </si>
  <si>
    <t>A018000</t>
  </si>
  <si>
    <t>Deer Farming</t>
  </si>
  <si>
    <t>A019100</t>
  </si>
  <si>
    <t>Horse Farming</t>
  </si>
  <si>
    <t>A019200</t>
  </si>
  <si>
    <t>Pig Farming</t>
  </si>
  <si>
    <t>A019300</t>
  </si>
  <si>
    <t>Beekeeping</t>
  </si>
  <si>
    <t>A019900</t>
  </si>
  <si>
    <t>A020100</t>
  </si>
  <si>
    <t>Longline and Rack (Offshore) Aquaculture</t>
  </si>
  <si>
    <t>A020200</t>
  </si>
  <si>
    <t>Caged (Offshore) Aquaculture</t>
  </si>
  <si>
    <t>A020300</t>
  </si>
  <si>
    <t>Onshore Aquaculture</t>
  </si>
  <si>
    <t>A030100</t>
  </si>
  <si>
    <t>Forestry</t>
  </si>
  <si>
    <t>A030200</t>
  </si>
  <si>
    <t>Logging</t>
  </si>
  <si>
    <t>A041100</t>
  </si>
  <si>
    <t>Rock Lobster and Crab Potting</t>
  </si>
  <si>
    <t>A041200</t>
  </si>
  <si>
    <t>Prawn Fishing</t>
  </si>
  <si>
    <t>A041300</t>
  </si>
  <si>
    <t>Line Fishing</t>
  </si>
  <si>
    <t>A041400</t>
  </si>
  <si>
    <t>Fish Trawling, Seining and Netting</t>
  </si>
  <si>
    <t>A041900</t>
  </si>
  <si>
    <t>Other Fishing</t>
  </si>
  <si>
    <t>A042000</t>
  </si>
  <si>
    <t>Hunting and Trapping</t>
  </si>
  <si>
    <t>A051000</t>
  </si>
  <si>
    <t>Forestry Support Services</t>
  </si>
  <si>
    <t>A052100</t>
  </si>
  <si>
    <t>Cotton Ginning</t>
  </si>
  <si>
    <t>A052200</t>
  </si>
  <si>
    <t>Shearing Services</t>
  </si>
  <si>
    <t>A052900</t>
  </si>
  <si>
    <t>Other Agriculture and Fishing Support Services</t>
  </si>
  <si>
    <t>B060000</t>
  </si>
  <si>
    <t>Coal Mining</t>
  </si>
  <si>
    <t>B070000</t>
  </si>
  <si>
    <t>Oil and Gas Extraction</t>
  </si>
  <si>
    <t>B080100</t>
  </si>
  <si>
    <t>Iron Ore Mining</t>
  </si>
  <si>
    <t>B080200</t>
  </si>
  <si>
    <t>Bauxite Mining</t>
  </si>
  <si>
    <t>B080300</t>
  </si>
  <si>
    <t>Copper Ore Mining</t>
  </si>
  <si>
    <t>B080400</t>
  </si>
  <si>
    <t>Gold Ore Mining</t>
  </si>
  <si>
    <t>B080500</t>
  </si>
  <si>
    <t>Mineral Sand Mining</t>
  </si>
  <si>
    <t>B080600</t>
  </si>
  <si>
    <t>Nickel Ore Mining</t>
  </si>
  <si>
    <t>B080700</t>
  </si>
  <si>
    <t>Silver-Lead-Zinc Ore Mining</t>
  </si>
  <si>
    <t>B080900</t>
  </si>
  <si>
    <t>Other Metal Ore Mining</t>
  </si>
  <si>
    <t>B091100</t>
  </si>
  <si>
    <t>Gravel and Sand Quarrying</t>
  </si>
  <si>
    <t>B091900</t>
  </si>
  <si>
    <t>Other Construction Material Mining</t>
  </si>
  <si>
    <t>B099000</t>
  </si>
  <si>
    <t>Other Non-Metallic Mineral Mining and Quarrying</t>
  </si>
  <si>
    <t>B101100</t>
  </si>
  <si>
    <t>Petroleum Exploration</t>
  </si>
  <si>
    <t>B101200</t>
  </si>
  <si>
    <t>Mineral Exploration</t>
  </si>
  <si>
    <t>B109000</t>
  </si>
  <si>
    <t>Other Mining Support Services</t>
  </si>
  <si>
    <t>C111100</t>
  </si>
  <si>
    <t>Meat Processing</t>
  </si>
  <si>
    <t>C111200</t>
  </si>
  <si>
    <t>Poultry Processing</t>
  </si>
  <si>
    <t>C111300</t>
  </si>
  <si>
    <t>Cured Meat and Smallgoods Manufacturing</t>
  </si>
  <si>
    <t>C112000</t>
  </si>
  <si>
    <t>Seafood Processing</t>
  </si>
  <si>
    <t>C113100</t>
  </si>
  <si>
    <t>Milk and Cream Processing</t>
  </si>
  <si>
    <t>C113200</t>
  </si>
  <si>
    <t>Ice Cream Manufacturing</t>
  </si>
  <si>
    <t>C113300</t>
  </si>
  <si>
    <t>Cheese and Other Dairy Product Manufacturing</t>
  </si>
  <si>
    <t>C114000</t>
  </si>
  <si>
    <t>Fruit and Vegetable Processing</t>
  </si>
  <si>
    <t>C115000</t>
  </si>
  <si>
    <t>Oil and Fat Manufacturing</t>
  </si>
  <si>
    <t>C116100</t>
  </si>
  <si>
    <t>Grain Mill Product Manufacturing</t>
  </si>
  <si>
    <t>C116200</t>
  </si>
  <si>
    <t>Cereal, Pasta and Baking Mix Manufacturing</t>
  </si>
  <si>
    <t>C117100</t>
  </si>
  <si>
    <t>Bread Manufacturing (Factory based)</t>
  </si>
  <si>
    <t>C117200</t>
  </si>
  <si>
    <t>Cake and Pastry Manufacturing (Factory based)</t>
  </si>
  <si>
    <t>C117300</t>
  </si>
  <si>
    <t>Biscuit Manufacturing (Factory based)</t>
  </si>
  <si>
    <t>C117400</t>
  </si>
  <si>
    <t>Bakery Product Manufacturing (Non-factory based)</t>
  </si>
  <si>
    <t>C118100</t>
  </si>
  <si>
    <t>Sugar Manufacturing</t>
  </si>
  <si>
    <t>C118200</t>
  </si>
  <si>
    <t>Confectionery Manufacturing</t>
  </si>
  <si>
    <t>C119100</t>
  </si>
  <si>
    <t>Potato, Corn and Other Crisp Manufacturing</t>
  </si>
  <si>
    <t>C119200</t>
  </si>
  <si>
    <t>Prepared Animal and Bird Feed Manufacturing</t>
  </si>
  <si>
    <t>C119900</t>
  </si>
  <si>
    <t>C121100</t>
  </si>
  <si>
    <t>Soft Drink, Cordial and Syrup Manufacturing</t>
  </si>
  <si>
    <t>C121200</t>
  </si>
  <si>
    <t>Beer Manufacturing</t>
  </si>
  <si>
    <t>C121300</t>
  </si>
  <si>
    <t>Spirit Manufacturing</t>
  </si>
  <si>
    <t>C121400</t>
  </si>
  <si>
    <t>Wine and Other Alcoholic Beverage Manufacturing</t>
  </si>
  <si>
    <t>C122000</t>
  </si>
  <si>
    <t>Cigarette and Tobacco Product Manufacturing</t>
  </si>
  <si>
    <t>C131100</t>
  </si>
  <si>
    <t>Wool Scouring</t>
  </si>
  <si>
    <t>C131200</t>
  </si>
  <si>
    <t>Natural Textile Manufacturing</t>
  </si>
  <si>
    <t>C131300</t>
  </si>
  <si>
    <t>Synthetic Fibre Textile Manufacturing</t>
  </si>
  <si>
    <t>C132000</t>
  </si>
  <si>
    <t>Leather Tanning, Fur Dressing and Leather Product Manufacturing</t>
  </si>
  <si>
    <t>C133100</t>
  </si>
  <si>
    <t>Textile Floor Covering Manufacturing</t>
  </si>
  <si>
    <t>C133200</t>
  </si>
  <si>
    <t>Rope, Cordage and Twine Manufacturing</t>
  </si>
  <si>
    <t>C133300</t>
  </si>
  <si>
    <t>Cut and Sewn Textile Product Manufacturing</t>
  </si>
  <si>
    <t>C133400</t>
  </si>
  <si>
    <t>Textile Finishing and Other Textile Product Manufacturing</t>
  </si>
  <si>
    <t>C134000</t>
  </si>
  <si>
    <t>Knitted Product Manufacturing</t>
  </si>
  <si>
    <t>C135100</t>
  </si>
  <si>
    <t>Clothing Manufacturing</t>
  </si>
  <si>
    <t>C135200</t>
  </si>
  <si>
    <t>Footwear Manufacturing</t>
  </si>
  <si>
    <t>C141100</t>
  </si>
  <si>
    <t>Log Sawmilling</t>
  </si>
  <si>
    <t>C141200</t>
  </si>
  <si>
    <t>Wood Chipping</t>
  </si>
  <si>
    <t>C141300</t>
  </si>
  <si>
    <t>Timber Resawing and Dressing</t>
  </si>
  <si>
    <t>C149100</t>
  </si>
  <si>
    <t>Prefabricated Wooden Building Manufacturing</t>
  </si>
  <si>
    <t>C149200</t>
  </si>
  <si>
    <t>Wooden Structural Fitting and Component Manufacturing</t>
  </si>
  <si>
    <t>C149300</t>
  </si>
  <si>
    <t>Veneer and Plywood Manufacturing</t>
  </si>
  <si>
    <t>C149400</t>
  </si>
  <si>
    <t>Reconstituted Wood Product Manufacturing</t>
  </si>
  <si>
    <t>C149900</t>
  </si>
  <si>
    <t>C151000</t>
  </si>
  <si>
    <t>Pulp, Paper and Paperboard Manufacturing</t>
  </si>
  <si>
    <t>C152100</t>
  </si>
  <si>
    <t>Corrugated Paperboard and Paperboard Container Manufacturing</t>
  </si>
  <si>
    <t>C152200</t>
  </si>
  <si>
    <t>Paper Bag Manufacturing</t>
  </si>
  <si>
    <t>C152300</t>
  </si>
  <si>
    <t>Paper Stationery Manufacturing</t>
  </si>
  <si>
    <t>C152400</t>
  </si>
  <si>
    <t>Sanitary Paper Product Manufacturing</t>
  </si>
  <si>
    <t>C152900</t>
  </si>
  <si>
    <t>Other Converted Paper Product Manufacturing</t>
  </si>
  <si>
    <t>C161100</t>
  </si>
  <si>
    <t>Printing</t>
  </si>
  <si>
    <t>C161200</t>
  </si>
  <si>
    <t>Printing Support Services</t>
  </si>
  <si>
    <t>C162000</t>
  </si>
  <si>
    <t>Reproduction of Recorded Media</t>
  </si>
  <si>
    <t>C170100</t>
  </si>
  <si>
    <t>Petroleum Refining and Petroleum Fuel Manufacturing</t>
  </si>
  <si>
    <t>C170900</t>
  </si>
  <si>
    <t>Other Petroleum and Coal Product Manufacturing</t>
  </si>
  <si>
    <t>C181100</t>
  </si>
  <si>
    <t>Industrial Gas Manufacturing</t>
  </si>
  <si>
    <t>C181200</t>
  </si>
  <si>
    <t>Basic Organic Chemical Manufacturing</t>
  </si>
  <si>
    <t>C181300</t>
  </si>
  <si>
    <t>Basic Inorganic Chemical Manufacturing</t>
  </si>
  <si>
    <t>C182100</t>
  </si>
  <si>
    <t>Synthetic Resin and Synthetic Rubber Manufacturing</t>
  </si>
  <si>
    <t>C182900</t>
  </si>
  <si>
    <t>Other Basic Polymer Manufacturing</t>
  </si>
  <si>
    <t>C183100</t>
  </si>
  <si>
    <t>Fertiliser Manufacturing</t>
  </si>
  <si>
    <t>C183200</t>
  </si>
  <si>
    <t>Pesticide Manufacturing</t>
  </si>
  <si>
    <t>C184100</t>
  </si>
  <si>
    <t>Human Pharmaceutical and Medicinal Product Manufacturing</t>
  </si>
  <si>
    <t>C184200</t>
  </si>
  <si>
    <t>Veterinary Pharmaceutical and Medicinal Product Manufacturing</t>
  </si>
  <si>
    <t>C185100</t>
  </si>
  <si>
    <t>Cleaning Compound Manufacturing</t>
  </si>
  <si>
    <t>C185200</t>
  </si>
  <si>
    <t>Cosmetic and Toiletry Preparation Manufacturing</t>
  </si>
  <si>
    <t>C189100</t>
  </si>
  <si>
    <t>Photographic Chemical Product Manufacturing</t>
  </si>
  <si>
    <t>C189200</t>
  </si>
  <si>
    <t>Explosives Manufacturing</t>
  </si>
  <si>
    <t>C189900</t>
  </si>
  <si>
    <t>C191100</t>
  </si>
  <si>
    <t>Polymer Film and Sheet Packaging Material Manufacturing</t>
  </si>
  <si>
    <t>C191200</t>
  </si>
  <si>
    <t>Rigid and Semi-Rigid Polymer Product Manufacturing</t>
  </si>
  <si>
    <t>C191300</t>
  </si>
  <si>
    <t>Polymer Foam Product Manufacturing</t>
  </si>
  <si>
    <t>C191400</t>
  </si>
  <si>
    <t>Tyre Manufacturing</t>
  </si>
  <si>
    <t>C191500</t>
  </si>
  <si>
    <t>Adhesive Manufacturing</t>
  </si>
  <si>
    <t>C191600</t>
  </si>
  <si>
    <t>Paint and Coatings Manufacturing</t>
  </si>
  <si>
    <t>C191900</t>
  </si>
  <si>
    <t>Other Polymer Product Manufacturing</t>
  </si>
  <si>
    <t>C192000</t>
  </si>
  <si>
    <t>Natural Rubber Product Manufacturing</t>
  </si>
  <si>
    <t>C201000</t>
  </si>
  <si>
    <t>Glass and Glass Product Manufacturing</t>
  </si>
  <si>
    <t>C202100</t>
  </si>
  <si>
    <t>Clay Brick Manufacturing</t>
  </si>
  <si>
    <t>C202900</t>
  </si>
  <si>
    <t>Other Ceramic Product Manufacturing</t>
  </si>
  <si>
    <t>C203100</t>
  </si>
  <si>
    <t>Cement and Lime Manufacturing</t>
  </si>
  <si>
    <t>C203200</t>
  </si>
  <si>
    <t>Plaster Product Manufacturing</t>
  </si>
  <si>
    <t>C203300</t>
  </si>
  <si>
    <t>Ready-Mixed Concrete Manufacturing</t>
  </si>
  <si>
    <t>C203400</t>
  </si>
  <si>
    <t>Concrete Product Manufacturing</t>
  </si>
  <si>
    <t>C209000</t>
  </si>
  <si>
    <t>Other Non-Metallic Mineral Product Manufacturing</t>
  </si>
  <si>
    <t>C211000</t>
  </si>
  <si>
    <t>Iron Smelting and Steel Manufacturing</t>
  </si>
  <si>
    <t>C212100</t>
  </si>
  <si>
    <t>Iron and Steel Casting</t>
  </si>
  <si>
    <t>C212200</t>
  </si>
  <si>
    <t>Steel Pipe and Tube Manufacturing</t>
  </si>
  <si>
    <t>C213100</t>
  </si>
  <si>
    <t>Alumina Production</t>
  </si>
  <si>
    <t>C213200</t>
  </si>
  <si>
    <t>Aluminium Smelting</t>
  </si>
  <si>
    <t>C213300</t>
  </si>
  <si>
    <t>Copper, Silver, Lead and Zinc Smelting and Refining</t>
  </si>
  <si>
    <t>C213900</t>
  </si>
  <si>
    <t>Other Basic Non-Ferrous Metal Manufacturing</t>
  </si>
  <si>
    <t>C214100</t>
  </si>
  <si>
    <t>Non-Ferrous Metal Casting</t>
  </si>
  <si>
    <t>C214200</t>
  </si>
  <si>
    <t>Aluminium Rolling, Drawing, Extruding</t>
  </si>
  <si>
    <t>C214900</t>
  </si>
  <si>
    <t>Other Basic Non-Ferrous Metal Product Manufacturing</t>
  </si>
  <si>
    <t>C221000</t>
  </si>
  <si>
    <t>Iron and Steel Forging</t>
  </si>
  <si>
    <t>C222100</t>
  </si>
  <si>
    <t>Structural Steel Fabricating</t>
  </si>
  <si>
    <t>C222200</t>
  </si>
  <si>
    <t>Prefabricated Metal Building Manufacturing</t>
  </si>
  <si>
    <t>C222300</t>
  </si>
  <si>
    <t>Architectural Aluminium Product Manufacturing</t>
  </si>
  <si>
    <t>C222400</t>
  </si>
  <si>
    <t>Metal Roof and Guttering Manufacturing (except Aluminium)</t>
  </si>
  <si>
    <t>C222900</t>
  </si>
  <si>
    <t>Other Structural Metal Product Manufacturing</t>
  </si>
  <si>
    <t>C223100</t>
  </si>
  <si>
    <t>Boiler, Tank and Other Heavy Gauge Metal Container Manufacturing</t>
  </si>
  <si>
    <t>C223900</t>
  </si>
  <si>
    <t>Other Metal Container Manufacturing</t>
  </si>
  <si>
    <t>C224000</t>
  </si>
  <si>
    <t>Other Sheet Metal Product Manufacturing</t>
  </si>
  <si>
    <t>C229100</t>
  </si>
  <si>
    <t>Spring and Wire Product Manufacturing</t>
  </si>
  <si>
    <t>C229200</t>
  </si>
  <si>
    <t>Nut, Bolt, Screw and Rivet Manufacturing</t>
  </si>
  <si>
    <t>C229300</t>
  </si>
  <si>
    <t>Metal Coating and Finishing</t>
  </si>
  <si>
    <t>C229900</t>
  </si>
  <si>
    <t>C231100</t>
  </si>
  <si>
    <t>Motor Vehicle Manufacturing</t>
  </si>
  <si>
    <t>C231200</t>
  </si>
  <si>
    <t>Motor Vehicle Body and Trailer Manufacturing</t>
  </si>
  <si>
    <t>C231300</t>
  </si>
  <si>
    <t>Automotive Electrical Component Manufacturing</t>
  </si>
  <si>
    <t>C231900</t>
  </si>
  <si>
    <t>Other Motor Vehicle Parts Manufacturing</t>
  </si>
  <si>
    <t>C239100</t>
  </si>
  <si>
    <t>Shipbuilding and Repair Services</t>
  </si>
  <si>
    <t>C239200</t>
  </si>
  <si>
    <t>Boatbuilding and Repair Services</t>
  </si>
  <si>
    <t>C239300</t>
  </si>
  <si>
    <t>Railway Rolling Stock Manufacturing and Repair Services</t>
  </si>
  <si>
    <t>C239400</t>
  </si>
  <si>
    <t>Aircraft Manufacturing and Repair Services</t>
  </si>
  <si>
    <t>C239900</t>
  </si>
  <si>
    <t>C241100</t>
  </si>
  <si>
    <t>Photographic, Optical and Ophthalmic Equipment Manufacturing</t>
  </si>
  <si>
    <t>C241200</t>
  </si>
  <si>
    <t>Medical and Surgical Equipment Manufacturing</t>
  </si>
  <si>
    <t>C241900</t>
  </si>
  <si>
    <t>Other Professional and Scientific Equipment Manufacturing</t>
  </si>
  <si>
    <t>C242100</t>
  </si>
  <si>
    <t>Computer and Electronic Office Equipment Manufacturing</t>
  </si>
  <si>
    <t>C242200</t>
  </si>
  <si>
    <t>Communication Equipment Manufacturing</t>
  </si>
  <si>
    <t>C242900</t>
  </si>
  <si>
    <t>Other Electronic Equipment Manufacturing</t>
  </si>
  <si>
    <t>C243100</t>
  </si>
  <si>
    <t>Electric Cable and Wire Manufacturing</t>
  </si>
  <si>
    <t>C243200</t>
  </si>
  <si>
    <t>Electric Lighting Equipment Manufacturing</t>
  </si>
  <si>
    <t>C243900</t>
  </si>
  <si>
    <t>Other Electrical Equipment Manufacturing</t>
  </si>
  <si>
    <t>C244100</t>
  </si>
  <si>
    <t>Whiteware Appliance Manufacturing</t>
  </si>
  <si>
    <t>C244900</t>
  </si>
  <si>
    <t>Other Domestic Appliance Manufacturing</t>
  </si>
  <si>
    <t>C245100</t>
  </si>
  <si>
    <t>Pumps and Compressor Manufacturing</t>
  </si>
  <si>
    <t>C245200</t>
  </si>
  <si>
    <t>Fixed Space Heating, Cooling and Ventilation Equipment Manufacturing</t>
  </si>
  <si>
    <t>C246100</t>
  </si>
  <si>
    <t>Agricultural Machinery and Equipment Manufacturing</t>
  </si>
  <si>
    <t>C246200</t>
  </si>
  <si>
    <t>Mining and Construction Machinery Manufacturing</t>
  </si>
  <si>
    <t>C246300</t>
  </si>
  <si>
    <t>Machine Tool and Parts Manufacturing</t>
  </si>
  <si>
    <t>C246900</t>
  </si>
  <si>
    <t>Other Specialised Machinery and Equipment Manufacturing</t>
  </si>
  <si>
    <t>C249100</t>
  </si>
  <si>
    <t>Lifting and Material Handling Equipment Manufacturing</t>
  </si>
  <si>
    <t>C249900</t>
  </si>
  <si>
    <t>C251100</t>
  </si>
  <si>
    <t>Wooden Furniture and Upholstered Seat Manufacturing</t>
  </si>
  <si>
    <t>C251200</t>
  </si>
  <si>
    <t>Metal Furniture Manufacturing</t>
  </si>
  <si>
    <t>C251300</t>
  </si>
  <si>
    <t>Mattress Manufacturing</t>
  </si>
  <si>
    <t>C251900</t>
  </si>
  <si>
    <t>Other Furniture Manufacturing</t>
  </si>
  <si>
    <t>C259100</t>
  </si>
  <si>
    <t>Jewellery and Silverware Manufacturing</t>
  </si>
  <si>
    <t>C259200</t>
  </si>
  <si>
    <t>Toy, Sporting and Recreational Product Manufacturing</t>
  </si>
  <si>
    <t>C259900</t>
  </si>
  <si>
    <t>D261100</t>
  </si>
  <si>
    <t>Fossil Fuel Electricity Generation</t>
  </si>
  <si>
    <t>D261200</t>
  </si>
  <si>
    <t>Hydro-electricity Generation</t>
  </si>
  <si>
    <t>D261900</t>
  </si>
  <si>
    <t>Other Electricity Generation</t>
  </si>
  <si>
    <t>D262000</t>
  </si>
  <si>
    <t>Electricity Transmission</t>
  </si>
  <si>
    <t>D263000</t>
  </si>
  <si>
    <t>Electricity Distribution</t>
  </si>
  <si>
    <t>D264000</t>
  </si>
  <si>
    <t>On Selling Electricity and Electricity Market Operation</t>
  </si>
  <si>
    <t>D270000</t>
  </si>
  <si>
    <t>Gas Supply</t>
  </si>
  <si>
    <t>D281100</t>
  </si>
  <si>
    <t>Water Supply</t>
  </si>
  <si>
    <t>D281200</t>
  </si>
  <si>
    <t>Sewerage and Drainage Services</t>
  </si>
  <si>
    <t>D291100</t>
  </si>
  <si>
    <t>Solid Waste Collection Services</t>
  </si>
  <si>
    <t>D291900</t>
  </si>
  <si>
    <t>Other Waste Collection Services</t>
  </si>
  <si>
    <t>D292100</t>
  </si>
  <si>
    <t>Waste Treatment and Disposal Services</t>
  </si>
  <si>
    <t>D292200</t>
  </si>
  <si>
    <t>Waste Remediation and Materials Recovery Services</t>
  </si>
  <si>
    <t>E301100</t>
  </si>
  <si>
    <t>House Construction</t>
  </si>
  <si>
    <t>E301900</t>
  </si>
  <si>
    <t>Other Residential Building Construction</t>
  </si>
  <si>
    <t>E302000</t>
  </si>
  <si>
    <t>Non-Residential Building Construction</t>
  </si>
  <si>
    <t>E310100</t>
  </si>
  <si>
    <t>Road and Bridge Construction</t>
  </si>
  <si>
    <t>E310900</t>
  </si>
  <si>
    <t>Other Heavy and Civil Engineering Construction</t>
  </si>
  <si>
    <t>E321100</t>
  </si>
  <si>
    <t>Land Development and Subdivision</t>
  </si>
  <si>
    <t>E321200</t>
  </si>
  <si>
    <t>Site Preparation Services</t>
  </si>
  <si>
    <t>E322100</t>
  </si>
  <si>
    <t>Concreting Services</t>
  </si>
  <si>
    <t>E322200</t>
  </si>
  <si>
    <t>Bricklaying Services</t>
  </si>
  <si>
    <t>E322300</t>
  </si>
  <si>
    <t>Roofing Services</t>
  </si>
  <si>
    <t>E322400</t>
  </si>
  <si>
    <t>Structural Steel Erection Services</t>
  </si>
  <si>
    <t>E323100</t>
  </si>
  <si>
    <t>Plumbing Services</t>
  </si>
  <si>
    <t>E323200</t>
  </si>
  <si>
    <t>Electrical Services</t>
  </si>
  <si>
    <t>E323300</t>
  </si>
  <si>
    <t>Air Conditioning and Heating Services</t>
  </si>
  <si>
    <t>E323400</t>
  </si>
  <si>
    <t>Fire and Security Alarm Installation Services</t>
  </si>
  <si>
    <t>E323900</t>
  </si>
  <si>
    <t>Other Building Installation Services</t>
  </si>
  <si>
    <t>E324100</t>
  </si>
  <si>
    <t>Plastering and Ceiling Services</t>
  </si>
  <si>
    <t>E324200</t>
  </si>
  <si>
    <t>Carpentry Services</t>
  </si>
  <si>
    <t>E324300</t>
  </si>
  <si>
    <t>Tiling and Carpeting Services</t>
  </si>
  <si>
    <t>E324400</t>
  </si>
  <si>
    <t>Painting and Decorating Services</t>
  </si>
  <si>
    <t>E324500</t>
  </si>
  <si>
    <t>Glazing Services</t>
  </si>
  <si>
    <t>E329100</t>
  </si>
  <si>
    <t>Landscape Construction Services</t>
  </si>
  <si>
    <t>E329200</t>
  </si>
  <si>
    <t>Hire of Construction Machinery with Operator</t>
  </si>
  <si>
    <t>E329900</t>
  </si>
  <si>
    <t>F331100</t>
  </si>
  <si>
    <t>Wool Wholesaling</t>
  </si>
  <si>
    <t>F331200</t>
  </si>
  <si>
    <t>Cereal Grain Wholesaling</t>
  </si>
  <si>
    <t>F331900</t>
  </si>
  <si>
    <t>Other Agricultural Product Wholesaling</t>
  </si>
  <si>
    <t>F332100</t>
  </si>
  <si>
    <t>Petroleum Product Wholesaling</t>
  </si>
  <si>
    <t>F332200</t>
  </si>
  <si>
    <t>Metal and Mineral Wholesaling</t>
  </si>
  <si>
    <t>F332300</t>
  </si>
  <si>
    <t>Industrial and Agricultural Chemical Product Wholesaling</t>
  </si>
  <si>
    <t>F333100</t>
  </si>
  <si>
    <t>Timber Wholesaling</t>
  </si>
  <si>
    <t>F333200</t>
  </si>
  <si>
    <t>Plumbing Goods Wholesaling</t>
  </si>
  <si>
    <t>F333900</t>
  </si>
  <si>
    <t>Other Hardware Goods Wholesaling</t>
  </si>
  <si>
    <t>F341100</t>
  </si>
  <si>
    <t>Agricultural and Construction Machinery Wholesaling</t>
  </si>
  <si>
    <t>F341900</t>
  </si>
  <si>
    <t>Other Specialised Industrial Machinery and Equipment Wholesaling</t>
  </si>
  <si>
    <t>F349100</t>
  </si>
  <si>
    <t>Professional and Scientific Goods Wholesaling</t>
  </si>
  <si>
    <t>F349200</t>
  </si>
  <si>
    <t>Computer and Computer Peripheral Wholesaling</t>
  </si>
  <si>
    <t>F349300</t>
  </si>
  <si>
    <t>Telecommunication Goods Wholesaling</t>
  </si>
  <si>
    <t>F349400</t>
  </si>
  <si>
    <t>Other Electrical and Electronic Goods Wholesaling</t>
  </si>
  <si>
    <t>F349900</t>
  </si>
  <si>
    <t>F350100</t>
  </si>
  <si>
    <t>Car Wholesaling</t>
  </si>
  <si>
    <t>F350200</t>
  </si>
  <si>
    <t>Commercial Vehicle Wholesaling</t>
  </si>
  <si>
    <t>F350300</t>
  </si>
  <si>
    <t>Trailer and Other Motor Vehicle Wholesaling</t>
  </si>
  <si>
    <t>F350400</t>
  </si>
  <si>
    <t>Motor Vehicle New Parts Wholesaling</t>
  </si>
  <si>
    <t>F350500</t>
  </si>
  <si>
    <t>Motor Vehicle Dismantling and Used Parts Wholesaling</t>
  </si>
  <si>
    <t>F360100</t>
  </si>
  <si>
    <t>General Line Grocery Wholesaling</t>
  </si>
  <si>
    <t>F360200</t>
  </si>
  <si>
    <t>Meat, Poultry and Smallgoods Wholesaling</t>
  </si>
  <si>
    <t>F360300</t>
  </si>
  <si>
    <t>Dairy Produce Wholesaling</t>
  </si>
  <si>
    <t>F360400</t>
  </si>
  <si>
    <t>Fish and Seafood Wholesaling</t>
  </si>
  <si>
    <t>F360500</t>
  </si>
  <si>
    <t>Fruit and Vegetable Wholesaling</t>
  </si>
  <si>
    <t>F360600</t>
  </si>
  <si>
    <t>Liquor and Tobacco Product Wholesaling</t>
  </si>
  <si>
    <t>F360900</t>
  </si>
  <si>
    <t>Other Grocery Wholesaling</t>
  </si>
  <si>
    <t>F371100</t>
  </si>
  <si>
    <t>Textile Product Wholesaling</t>
  </si>
  <si>
    <t>F371200</t>
  </si>
  <si>
    <t>Clothing and Footwear Wholesaling</t>
  </si>
  <si>
    <t>F372000</t>
  </si>
  <si>
    <t>Pharmaceutical and Toiletry Goods Wholesaling</t>
  </si>
  <si>
    <t>F373100</t>
  </si>
  <si>
    <t>Furniture and Floor Covering Wholesaling</t>
  </si>
  <si>
    <t>F373200</t>
  </si>
  <si>
    <t>Jewellery and Watch Wholesaling</t>
  </si>
  <si>
    <t>F373300</t>
  </si>
  <si>
    <t>Kitchen and Diningware Wholesaling</t>
  </si>
  <si>
    <t>F373400</t>
  </si>
  <si>
    <t>Toy and Sporting Goods Wholesaling</t>
  </si>
  <si>
    <t>F373500</t>
  </si>
  <si>
    <t>Book and Magazine Wholesaling</t>
  </si>
  <si>
    <t>F373600</t>
  </si>
  <si>
    <t>Paper Product Wholesaling</t>
  </si>
  <si>
    <t>F373900</t>
  </si>
  <si>
    <t>F380000</t>
  </si>
  <si>
    <t>Commission-Based Wholesaling</t>
  </si>
  <si>
    <t>G391100</t>
  </si>
  <si>
    <t>Car Retailing</t>
  </si>
  <si>
    <t>G391200</t>
  </si>
  <si>
    <t>Motor Cycle Retailing</t>
  </si>
  <si>
    <t>G391300</t>
  </si>
  <si>
    <t>Trailer and Other Motor Vehicle Retailing</t>
  </si>
  <si>
    <t>G392100</t>
  </si>
  <si>
    <t>Motor Vehicle Parts Retailing</t>
  </si>
  <si>
    <t>G392200</t>
  </si>
  <si>
    <t>Tyre Retailing</t>
  </si>
  <si>
    <t>G400000</t>
  </si>
  <si>
    <t>Fuel Retailing</t>
  </si>
  <si>
    <t>G411000</t>
  </si>
  <si>
    <t>Supermarket and Grocery Stores</t>
  </si>
  <si>
    <t>G412100</t>
  </si>
  <si>
    <t>Fresh Meat, Fish and Poultry Retailing</t>
  </si>
  <si>
    <t>G412200</t>
  </si>
  <si>
    <t>Fruit and Vegetable Retailing</t>
  </si>
  <si>
    <t>G412300</t>
  </si>
  <si>
    <t>Liquor Retailing</t>
  </si>
  <si>
    <t>G412900</t>
  </si>
  <si>
    <t>Other Specialised Food Retailing</t>
  </si>
  <si>
    <t>G421100</t>
  </si>
  <si>
    <t>Furniture Retailing</t>
  </si>
  <si>
    <t>G421200</t>
  </si>
  <si>
    <t>Floor Coverings Retailing</t>
  </si>
  <si>
    <t>G421300</t>
  </si>
  <si>
    <t>Houseware Retailing</t>
  </si>
  <si>
    <t>G421400</t>
  </si>
  <si>
    <t>Manchester and Other Textile Goods Retailing</t>
  </si>
  <si>
    <t>G422100</t>
  </si>
  <si>
    <t>Electrical, Electronic and Gas Appliance Retailing</t>
  </si>
  <si>
    <t>G422200</t>
  </si>
  <si>
    <t>Computer and Computer Peripheral Retailing</t>
  </si>
  <si>
    <t>G422900</t>
  </si>
  <si>
    <t>Other Electrical and Electronic Goods Retailing</t>
  </si>
  <si>
    <t>G423100</t>
  </si>
  <si>
    <t>Hardware and Building Supplies Retailing</t>
  </si>
  <si>
    <t>G423200</t>
  </si>
  <si>
    <t>Garden Supplies Retailing</t>
  </si>
  <si>
    <t>G424100</t>
  </si>
  <si>
    <t>Sport and Camping Equipment Retailing</t>
  </si>
  <si>
    <t>G424200</t>
  </si>
  <si>
    <t>Entertainment Media Retailing</t>
  </si>
  <si>
    <t>G424300</t>
  </si>
  <si>
    <t>Toy and Game Retailing</t>
  </si>
  <si>
    <t>G424400</t>
  </si>
  <si>
    <t>Newspaper and Book Retailing</t>
  </si>
  <si>
    <t>G424500</t>
  </si>
  <si>
    <t>Marine Equipment Retailing</t>
  </si>
  <si>
    <t>G425100</t>
  </si>
  <si>
    <t>Clothing Retailing</t>
  </si>
  <si>
    <t>G425200</t>
  </si>
  <si>
    <t>Footwear Retailing</t>
  </si>
  <si>
    <t>G425300</t>
  </si>
  <si>
    <t>Watch and Jewellery Retailing</t>
  </si>
  <si>
    <t>G425900</t>
  </si>
  <si>
    <t>Other Personal Accessory Retailing</t>
  </si>
  <si>
    <t>G426000</t>
  </si>
  <si>
    <t>Department Stores</t>
  </si>
  <si>
    <t>G427100</t>
  </si>
  <si>
    <t>Pharmaceutical, Cosmetic and Toiletry Goods Retailing</t>
  </si>
  <si>
    <t>G427200</t>
  </si>
  <si>
    <t>Stationery Goods Retailing</t>
  </si>
  <si>
    <t>G427300</t>
  </si>
  <si>
    <t>Antique and Used Goods Retailing</t>
  </si>
  <si>
    <t>G427400</t>
  </si>
  <si>
    <t>Flower Retailing</t>
  </si>
  <si>
    <t>G427900</t>
  </si>
  <si>
    <t>G431000</t>
  </si>
  <si>
    <t>Non-Store Retailing</t>
  </si>
  <si>
    <t>G432000</t>
  </si>
  <si>
    <t>Retail Commission-Based Buying and/or Selling</t>
  </si>
  <si>
    <t>H440000</t>
  </si>
  <si>
    <t>Accommodation</t>
  </si>
  <si>
    <t>H451100</t>
  </si>
  <si>
    <t>Cafes and Restaurants</t>
  </si>
  <si>
    <t>H451200</t>
  </si>
  <si>
    <t>Takeaway Food Services</t>
  </si>
  <si>
    <t>H451300</t>
  </si>
  <si>
    <t>Catering Services</t>
  </si>
  <si>
    <t>H452000</t>
  </si>
  <si>
    <t>Pubs, Taverns and Bars</t>
  </si>
  <si>
    <t>H453000</t>
  </si>
  <si>
    <t>Clubs (Hospitality)</t>
  </si>
  <si>
    <t>I461000</t>
  </si>
  <si>
    <t>Road Freight Transport</t>
  </si>
  <si>
    <t>I462100</t>
  </si>
  <si>
    <t>Interurban and Rural Bus Transport</t>
  </si>
  <si>
    <t>I462200</t>
  </si>
  <si>
    <t>Urban Bus Transport (Including Tramway)</t>
  </si>
  <si>
    <t>I462300</t>
  </si>
  <si>
    <t>Taxi and Other Road Transport</t>
  </si>
  <si>
    <t>I471000</t>
  </si>
  <si>
    <t>Rail Freight Transport</t>
  </si>
  <si>
    <t>I472000</t>
  </si>
  <si>
    <t>Rail Passenger Transport</t>
  </si>
  <si>
    <t>I481000</t>
  </si>
  <si>
    <t>Water Freight Transport</t>
  </si>
  <si>
    <t>I482000</t>
  </si>
  <si>
    <t>Water Passenger Transport</t>
  </si>
  <si>
    <t>I490000</t>
  </si>
  <si>
    <t>Air and Space Transport</t>
  </si>
  <si>
    <t>I501000</t>
  </si>
  <si>
    <t>Scenic and Sightseeing Transport</t>
  </si>
  <si>
    <t>I502100</t>
  </si>
  <si>
    <t>Pipeline Transport</t>
  </si>
  <si>
    <t>I502900</t>
  </si>
  <si>
    <t>I510100</t>
  </si>
  <si>
    <t>Postal Services</t>
  </si>
  <si>
    <t>I510200</t>
  </si>
  <si>
    <t>Courier Pick-up and Delivery Services</t>
  </si>
  <si>
    <t>I521100</t>
  </si>
  <si>
    <t>Stevedoring Services</t>
  </si>
  <si>
    <t>I521200</t>
  </si>
  <si>
    <t>Port and Water Transport Terminal Operations</t>
  </si>
  <si>
    <t>I521900</t>
  </si>
  <si>
    <t>Other Water Transport Support Services</t>
  </si>
  <si>
    <t>I522000</t>
  </si>
  <si>
    <t>Airport Operations and Other Air Transport Support Services</t>
  </si>
  <si>
    <t>I529100</t>
  </si>
  <si>
    <t>Customs Agency Services</t>
  </si>
  <si>
    <t>I529200</t>
  </si>
  <si>
    <t>Freight Forwarding Services</t>
  </si>
  <si>
    <t>I529900</t>
  </si>
  <si>
    <t>I530100</t>
  </si>
  <si>
    <t>Grain Storage Services</t>
  </si>
  <si>
    <t>I530900</t>
  </si>
  <si>
    <t>Other Warehousing and Storage Services</t>
  </si>
  <si>
    <t>J541100</t>
  </si>
  <si>
    <t>Newspaper Publishing</t>
  </si>
  <si>
    <t>J541200</t>
  </si>
  <si>
    <t>Magazine and Other Periodical Publishing</t>
  </si>
  <si>
    <t>J541300</t>
  </si>
  <si>
    <t>Book Publishing</t>
  </si>
  <si>
    <t>J541400</t>
  </si>
  <si>
    <t>Directory and Mailing List Publishing</t>
  </si>
  <si>
    <t>J541900</t>
  </si>
  <si>
    <t>Other Publishing (except Software, Music and Internet)</t>
  </si>
  <si>
    <t>J542000</t>
  </si>
  <si>
    <t>Software Publishing</t>
  </si>
  <si>
    <t>J551100</t>
  </si>
  <si>
    <t>Motion Picture and Video Production</t>
  </si>
  <si>
    <t>J551200</t>
  </si>
  <si>
    <t>Motion Picture and Video Distribution</t>
  </si>
  <si>
    <t>J551300</t>
  </si>
  <si>
    <t>Motion Picture Exhibition</t>
  </si>
  <si>
    <t>J551400</t>
  </si>
  <si>
    <t>Post-production Services and Other Motion Picture and Video Activities</t>
  </si>
  <si>
    <t>J552100</t>
  </si>
  <si>
    <t>Music Publishing</t>
  </si>
  <si>
    <t>J552200</t>
  </si>
  <si>
    <t>Music and Other Sound Recording Activities</t>
  </si>
  <si>
    <t>J561000</t>
  </si>
  <si>
    <t>Radio Broadcasting</t>
  </si>
  <si>
    <t>J562100</t>
  </si>
  <si>
    <t>Free-to-Air Television Broadcasting</t>
  </si>
  <si>
    <t>J562200</t>
  </si>
  <si>
    <t>Cable and Other Subscription Broadcasting</t>
  </si>
  <si>
    <t>J570000</t>
  </si>
  <si>
    <t>Internet Publishing and Broadcasting</t>
  </si>
  <si>
    <t>J580100</t>
  </si>
  <si>
    <t>Wired Telecommunications Network Operation</t>
  </si>
  <si>
    <t>J580200</t>
  </si>
  <si>
    <t>Other Telecommunications Network Operation</t>
  </si>
  <si>
    <t>J580900</t>
  </si>
  <si>
    <t>Other Telecommunications Services</t>
  </si>
  <si>
    <t>J591000</t>
  </si>
  <si>
    <t>Internet Service Providers and Web Search Portals</t>
  </si>
  <si>
    <t>J592100</t>
  </si>
  <si>
    <t>Data Processing and Web Hosting Services</t>
  </si>
  <si>
    <t>J592200</t>
  </si>
  <si>
    <t>Electronic Information Storage Services</t>
  </si>
  <si>
    <t>J601000</t>
  </si>
  <si>
    <t>Libraries and Archives</t>
  </si>
  <si>
    <t>J602000</t>
  </si>
  <si>
    <t>Other Information Services</t>
  </si>
  <si>
    <t>K621000</t>
  </si>
  <si>
    <t>Central Banking</t>
  </si>
  <si>
    <t>K622100</t>
  </si>
  <si>
    <t>Banking</t>
  </si>
  <si>
    <t>K622200</t>
  </si>
  <si>
    <t>Building Society Operation</t>
  </si>
  <si>
    <t>K622300</t>
  </si>
  <si>
    <t>Credit Union Operation</t>
  </si>
  <si>
    <t>K622900</t>
  </si>
  <si>
    <t>Other Depository Financial Intermediation</t>
  </si>
  <si>
    <t>K623000</t>
  </si>
  <si>
    <t>Non-Depository Financing</t>
  </si>
  <si>
    <t>K624000</t>
  </si>
  <si>
    <t>Financial Asset Investing</t>
  </si>
  <si>
    <t>K631000</t>
  </si>
  <si>
    <t>Life Insurance</t>
  </si>
  <si>
    <t>K632100</t>
  </si>
  <si>
    <t>Health Insurance</t>
  </si>
  <si>
    <t>K632200</t>
  </si>
  <si>
    <t>General Insurance</t>
  </si>
  <si>
    <t>K633000</t>
  </si>
  <si>
    <t>Superannuation Funds</t>
  </si>
  <si>
    <t>K641100</t>
  </si>
  <si>
    <t>Financial Asset Broking Services</t>
  </si>
  <si>
    <t>K641900</t>
  </si>
  <si>
    <t>Other Auxiliary Finance and Investment Services</t>
  </si>
  <si>
    <t>K642000</t>
  </si>
  <si>
    <t>Auxiliary Insurance Services</t>
  </si>
  <si>
    <t>L661100</t>
  </si>
  <si>
    <t>Passenger Car Rental and Hiring</t>
  </si>
  <si>
    <t>L661900</t>
  </si>
  <si>
    <t>Other Motor Vehicle and Transport Equipment Rental and Hiring</t>
  </si>
  <si>
    <t>L662000</t>
  </si>
  <si>
    <t>Farm Animal and Bloodstock Leasing</t>
  </si>
  <si>
    <t>L663100</t>
  </si>
  <si>
    <t>Heavy Machinery and Scaffolding Rental and Hiring</t>
  </si>
  <si>
    <t>L663200</t>
  </si>
  <si>
    <t>Video and Other Electronic Media Rental and Hiring</t>
  </si>
  <si>
    <t>L663900</t>
  </si>
  <si>
    <t>L664000</t>
  </si>
  <si>
    <t>Non-Financial Intangible Assets (Except Copyrights) Leasing</t>
  </si>
  <si>
    <t>L671100</t>
  </si>
  <si>
    <t>Residential Property Operators</t>
  </si>
  <si>
    <t>L671200</t>
  </si>
  <si>
    <t>Non-Residential Property Operators</t>
  </si>
  <si>
    <t>L672000</t>
  </si>
  <si>
    <t>Real Estate Services</t>
  </si>
  <si>
    <t>M691000</t>
  </si>
  <si>
    <t>Scientific Research Services</t>
  </si>
  <si>
    <t>M692100</t>
  </si>
  <si>
    <t>Architectural Services</t>
  </si>
  <si>
    <t>M692200</t>
  </si>
  <si>
    <t>Surveying and Mapping Services</t>
  </si>
  <si>
    <t>M692300</t>
  </si>
  <si>
    <t>Engineering Design and Engineering Consulting Services</t>
  </si>
  <si>
    <t>M692400</t>
  </si>
  <si>
    <t>Other Specialised Design Services</t>
  </si>
  <si>
    <t>M692500</t>
  </si>
  <si>
    <t>Scientific Testing and Analysis Services</t>
  </si>
  <si>
    <t>M693100</t>
  </si>
  <si>
    <t>Legal Services</t>
  </si>
  <si>
    <t>M693200</t>
  </si>
  <si>
    <t>Accounting Services</t>
  </si>
  <si>
    <t>M694000</t>
  </si>
  <si>
    <t>Advertising Services</t>
  </si>
  <si>
    <t>M695000</t>
  </si>
  <si>
    <t>Market Research and Statistical Services</t>
  </si>
  <si>
    <t>M696100</t>
  </si>
  <si>
    <t>Corporate Head Office Management Services</t>
  </si>
  <si>
    <t>M696200</t>
  </si>
  <si>
    <t>Management Advice and Related Consulting Services</t>
  </si>
  <si>
    <t>M697000</t>
  </si>
  <si>
    <t>Veterinary Services</t>
  </si>
  <si>
    <t>M699100</t>
  </si>
  <si>
    <t>Professional Photographic Services</t>
  </si>
  <si>
    <t>M699900</t>
  </si>
  <si>
    <t>M700000</t>
  </si>
  <si>
    <t>Computer System Design and Related Services</t>
  </si>
  <si>
    <t>N721100</t>
  </si>
  <si>
    <t>Employment Placement and Recruitment Services</t>
  </si>
  <si>
    <t>N721200</t>
  </si>
  <si>
    <t>Labour Supply Services</t>
  </si>
  <si>
    <t>N722000</t>
  </si>
  <si>
    <t>Travel Agency and Tour Arrangement Services</t>
  </si>
  <si>
    <t>N729100</t>
  </si>
  <si>
    <t>Office Administrative Services</t>
  </si>
  <si>
    <t>N729200</t>
  </si>
  <si>
    <t>Document Preparation Services</t>
  </si>
  <si>
    <t>N729300</t>
  </si>
  <si>
    <t>Credit Reporting and Debt Collection Services</t>
  </si>
  <si>
    <t>N729400</t>
  </si>
  <si>
    <t>Call Centre Operation</t>
  </si>
  <si>
    <t>N729900</t>
  </si>
  <si>
    <t>N731100</t>
  </si>
  <si>
    <t>Building and Other Industrial Cleaning Services</t>
  </si>
  <si>
    <t>N731200</t>
  </si>
  <si>
    <t>Building Pest Control Services</t>
  </si>
  <si>
    <t>N731300</t>
  </si>
  <si>
    <t>Gardening Services</t>
  </si>
  <si>
    <t>N732000</t>
  </si>
  <si>
    <t>Packaging Services</t>
  </si>
  <si>
    <t>O751000</t>
  </si>
  <si>
    <t>Central Government Administration</t>
  </si>
  <si>
    <t>O752000</t>
  </si>
  <si>
    <t>State Government Administration</t>
  </si>
  <si>
    <t>O753000</t>
  </si>
  <si>
    <t>Local Government Administration</t>
  </si>
  <si>
    <t>O754000</t>
  </si>
  <si>
    <t>Justice</t>
  </si>
  <si>
    <t>O755100</t>
  </si>
  <si>
    <t>Domestic Government Representation</t>
  </si>
  <si>
    <t>O755200</t>
  </si>
  <si>
    <t>Foreign Government Representation</t>
  </si>
  <si>
    <t>O760000</t>
  </si>
  <si>
    <t>Defence</t>
  </si>
  <si>
    <t>O771100</t>
  </si>
  <si>
    <t>Police Services</t>
  </si>
  <si>
    <t>O771200</t>
  </si>
  <si>
    <t>Investigation and Security Services</t>
  </si>
  <si>
    <t>O771300</t>
  </si>
  <si>
    <t>Fire Protection and Other Emergency Services</t>
  </si>
  <si>
    <t>O771400</t>
  </si>
  <si>
    <t>Correctional and Detention Services</t>
  </si>
  <si>
    <t>O771900</t>
  </si>
  <si>
    <t>Other Public Order and Safety Services</t>
  </si>
  <si>
    <t>O772000</t>
  </si>
  <si>
    <t>Regulatory Services</t>
  </si>
  <si>
    <t>P801000</t>
  </si>
  <si>
    <t>Preschool Education</t>
  </si>
  <si>
    <t>P802100</t>
  </si>
  <si>
    <t>Primary Education</t>
  </si>
  <si>
    <t>P802200</t>
  </si>
  <si>
    <t>Secondary Education</t>
  </si>
  <si>
    <t>P802300</t>
  </si>
  <si>
    <t>Combined Primary and Secondary Education</t>
  </si>
  <si>
    <t>P802400</t>
  </si>
  <si>
    <t>Special School Education</t>
  </si>
  <si>
    <t>P810100</t>
  </si>
  <si>
    <t>Technical and Vocational Education and Training</t>
  </si>
  <si>
    <t>P810200</t>
  </si>
  <si>
    <t>Higher Education</t>
  </si>
  <si>
    <t>P821100</t>
  </si>
  <si>
    <t>Sports and Physical Recreation Instruction</t>
  </si>
  <si>
    <t>P821200</t>
  </si>
  <si>
    <t>Arts Education</t>
  </si>
  <si>
    <t>P821900</t>
  </si>
  <si>
    <t>P822000</t>
  </si>
  <si>
    <t>Educational Support Services</t>
  </si>
  <si>
    <t>Q840100</t>
  </si>
  <si>
    <t>Hospitals (Except Psychiatric Hospitals)</t>
  </si>
  <si>
    <t>Q840200</t>
  </si>
  <si>
    <t>Psychiatric Hospitals</t>
  </si>
  <si>
    <t>Q851100</t>
  </si>
  <si>
    <t>General Practice Medical Services</t>
  </si>
  <si>
    <t>Q851200</t>
  </si>
  <si>
    <t>Specialist Medical Services</t>
  </si>
  <si>
    <t>Q852000</t>
  </si>
  <si>
    <t>Pathology and Diagnostic Imaging Services</t>
  </si>
  <si>
    <t>Q853100</t>
  </si>
  <si>
    <t>Dental Services</t>
  </si>
  <si>
    <t>Q853200</t>
  </si>
  <si>
    <t>Optometry and Optical Dispensing</t>
  </si>
  <si>
    <t>Q853300</t>
  </si>
  <si>
    <t>Physiotherapy Services</t>
  </si>
  <si>
    <t>Q853400</t>
  </si>
  <si>
    <t>Chiropractic and Osteopathic Services</t>
  </si>
  <si>
    <t>Q853900</t>
  </si>
  <si>
    <t>Other Allied Health Services</t>
  </si>
  <si>
    <t>Q859100</t>
  </si>
  <si>
    <t>Ambulance Services</t>
  </si>
  <si>
    <t>Q859900</t>
  </si>
  <si>
    <t>Q860100</t>
  </si>
  <si>
    <t>Aged Care Residential Services</t>
  </si>
  <si>
    <t>Q860900</t>
  </si>
  <si>
    <t>Other Residential Care Services</t>
  </si>
  <si>
    <t>Q871000</t>
  </si>
  <si>
    <t>Child Care Services</t>
  </si>
  <si>
    <t>Q879000</t>
  </si>
  <si>
    <t>Other Social Assistance Services</t>
  </si>
  <si>
    <t>R891000</t>
  </si>
  <si>
    <t>Museum Operation</t>
  </si>
  <si>
    <t>R892100</t>
  </si>
  <si>
    <t>Zoological and Botanical Gardens Operation</t>
  </si>
  <si>
    <t>R892200</t>
  </si>
  <si>
    <t>Nature Reserves and Conservation Parks Operation</t>
  </si>
  <si>
    <t>R900100</t>
  </si>
  <si>
    <t>Performing Arts Operation</t>
  </si>
  <si>
    <t>R900200</t>
  </si>
  <si>
    <t>Creative Artists, Musicians, Writers and Performers</t>
  </si>
  <si>
    <t>R900300</t>
  </si>
  <si>
    <t>Performing Arts Venue Operation</t>
  </si>
  <si>
    <t>R911100</t>
  </si>
  <si>
    <t>Health and Fitness Centres and Gymnasia Operation</t>
  </si>
  <si>
    <t>R911200</t>
  </si>
  <si>
    <t>Sports and Physical Recreation Clubs and Sports Professionals</t>
  </si>
  <si>
    <t>R911300</t>
  </si>
  <si>
    <t>Sports and Physical Recreation Venues, Grounds and Facilities Operation</t>
  </si>
  <si>
    <t>R911400</t>
  </si>
  <si>
    <t>Sports and Physical Recreation Administrative Service</t>
  </si>
  <si>
    <t>R912100</t>
  </si>
  <si>
    <t>Horse and Dog Racing Administration and Track Operation</t>
  </si>
  <si>
    <t>R912900</t>
  </si>
  <si>
    <t>Other Horse and Dog Racing Activities</t>
  </si>
  <si>
    <t>R913100</t>
  </si>
  <si>
    <t>Amusement Parks and Centres Operation</t>
  </si>
  <si>
    <t>R913900</t>
  </si>
  <si>
    <t>R920100</t>
  </si>
  <si>
    <t>Casino Operation</t>
  </si>
  <si>
    <t>R920200</t>
  </si>
  <si>
    <t>Lottery Operation</t>
  </si>
  <si>
    <t>R920900</t>
  </si>
  <si>
    <t>Other Gambling Activities</t>
  </si>
  <si>
    <t>S941100</t>
  </si>
  <si>
    <t>Automotive Electrical Services</t>
  </si>
  <si>
    <t>S941200</t>
  </si>
  <si>
    <t>Automotive Body, Paint and Interior Repair</t>
  </si>
  <si>
    <t>S941900</t>
  </si>
  <si>
    <t>Other Automotive Repair and Maintenance</t>
  </si>
  <si>
    <t>S942100</t>
  </si>
  <si>
    <t>Domestic Appliance Repair and Maintenance</t>
  </si>
  <si>
    <t>S942200</t>
  </si>
  <si>
    <t>Electronic (except Domestic Appliance) and Precision Equipment Repair and Maintenance</t>
  </si>
  <si>
    <t>S942900</t>
  </si>
  <si>
    <t>Other Machinery and Equipment Repair and Maintenance</t>
  </si>
  <si>
    <t>S949100</t>
  </si>
  <si>
    <t>Clothing and Footwear Repair</t>
  </si>
  <si>
    <t>S949900</t>
  </si>
  <si>
    <t>S951100</t>
  </si>
  <si>
    <t>Hairdressing and Beauty Services</t>
  </si>
  <si>
    <t>S951200</t>
  </si>
  <si>
    <t>Diet and Weight Reduction Centre Operation</t>
  </si>
  <si>
    <t>S952000</t>
  </si>
  <si>
    <t>Funeral, Crematorium and Cemetery Services</t>
  </si>
  <si>
    <t>S953100</t>
  </si>
  <si>
    <t>Laundry and Dry-Cleaning Services</t>
  </si>
  <si>
    <t>S953200</t>
  </si>
  <si>
    <t>Photographic Film Processing</t>
  </si>
  <si>
    <t>S953300</t>
  </si>
  <si>
    <t>Parking Services</t>
  </si>
  <si>
    <t>S953400</t>
  </si>
  <si>
    <t>Brothel Keeping and Prostitution Services</t>
  </si>
  <si>
    <t>S953900</t>
  </si>
  <si>
    <t>S954000</t>
  </si>
  <si>
    <t>Religious Services</t>
  </si>
  <si>
    <t>S955100</t>
  </si>
  <si>
    <t>Business and Professional Association Services</t>
  </si>
  <si>
    <t>S955200</t>
  </si>
  <si>
    <t>Labour Association Services</t>
  </si>
  <si>
    <t>S955900</t>
  </si>
  <si>
    <t>S960100</t>
  </si>
  <si>
    <t>Private Households Employing Staff</t>
  </si>
  <si>
    <t>S960200</t>
  </si>
  <si>
    <t>Undifferentiated Goods-Producing Activities of Private Households for Own Use</t>
  </si>
  <si>
    <t>S960300</t>
  </si>
  <si>
    <t>Undifferentiated Service-Producing Activities of Private Households for Own Use</t>
  </si>
  <si>
    <t>T994000</t>
  </si>
  <si>
    <t>T995000</t>
  </si>
  <si>
    <t>T997000</t>
  </si>
  <si>
    <t>T998000</t>
  </si>
  <si>
    <t>T999999</t>
  </si>
  <si>
    <t>Table 15</t>
  </si>
  <si>
    <t>Table 16</t>
  </si>
  <si>
    <t>Job search methods (total responses)</t>
  </si>
  <si>
    <t>For the unemployed census usually resident population count aged 15 years and over</t>
  </si>
  <si>
    <t>Unemployed census usually resident population count aged 15 years and over</t>
  </si>
  <si>
    <t>Looked at job advertisements</t>
  </si>
  <si>
    <t>Wrote, phoned or applied in person to an employer</t>
  </si>
  <si>
    <t>Contacted Work and Income to look for a job</t>
  </si>
  <si>
    <t>Contacted friends or relatives for help in finding a job</t>
  </si>
  <si>
    <t>5</t>
  </si>
  <si>
    <t>Contacted career advisers or vocational guidance officers</t>
  </si>
  <si>
    <t>6</t>
  </si>
  <si>
    <t>Other job search methods</t>
  </si>
  <si>
    <t>Table 17</t>
  </si>
  <si>
    <t>For the census usually resident population count</t>
  </si>
  <si>
    <t>01100</t>
  </si>
  <si>
    <t>West Germanic not further defined</t>
  </si>
  <si>
    <t>01110</t>
  </si>
  <si>
    <t>Afrikaans</t>
  </si>
  <si>
    <t>01111</t>
  </si>
  <si>
    <t>01112</t>
  </si>
  <si>
    <t>01113</t>
  </si>
  <si>
    <t>01114</t>
  </si>
  <si>
    <t>Friesian</t>
  </si>
  <si>
    <t>01115</t>
  </si>
  <si>
    <t>Yiddish</t>
  </si>
  <si>
    <t>01116</t>
  </si>
  <si>
    <t>Scots</t>
  </si>
  <si>
    <t>01199</t>
  </si>
  <si>
    <t>West Germanic not elsewhere classified</t>
  </si>
  <si>
    <t>01200</t>
  </si>
  <si>
    <t>North Germanic not further defined</t>
  </si>
  <si>
    <t>01210</t>
  </si>
  <si>
    <t>01211</t>
  </si>
  <si>
    <t>01212</t>
  </si>
  <si>
    <t>01213</t>
  </si>
  <si>
    <t>01299</t>
  </si>
  <si>
    <t>North Germanic not elsewhere classified</t>
  </si>
  <si>
    <t>02100</t>
  </si>
  <si>
    <t>Romance not further defined</t>
  </si>
  <si>
    <t>02110</t>
  </si>
  <si>
    <t>02111</t>
  </si>
  <si>
    <t>Catalan</t>
  </si>
  <si>
    <t>02112</t>
  </si>
  <si>
    <t>02113</t>
  </si>
  <si>
    <t>02114</t>
  </si>
  <si>
    <t>02115</t>
  </si>
  <si>
    <t>02199</t>
  </si>
  <si>
    <t>Romance not elsewhere classified</t>
  </si>
  <si>
    <t>03110</t>
  </si>
  <si>
    <t>04100</t>
  </si>
  <si>
    <t>Baltic not further defined</t>
  </si>
  <si>
    <t>04110</t>
  </si>
  <si>
    <t>04111</t>
  </si>
  <si>
    <t>04199</t>
  </si>
  <si>
    <t>Baltic not elsewhere classified</t>
  </si>
  <si>
    <t>04200</t>
  </si>
  <si>
    <t>Slavic not further defined</t>
  </si>
  <si>
    <t>04210</t>
  </si>
  <si>
    <t>04211</t>
  </si>
  <si>
    <t>04212</t>
  </si>
  <si>
    <t>04213</t>
  </si>
  <si>
    <t>04214</t>
  </si>
  <si>
    <t>04215</t>
  </si>
  <si>
    <t>Serbo-Croatian</t>
  </si>
  <si>
    <t>04216</t>
  </si>
  <si>
    <t>Slovene</t>
  </si>
  <si>
    <t>04217</t>
  </si>
  <si>
    <t>04218</t>
  </si>
  <si>
    <t>04219</t>
  </si>
  <si>
    <t>04299</t>
  </si>
  <si>
    <t>Slavic not elsewhere classified</t>
  </si>
  <si>
    <t>05110</t>
  </si>
  <si>
    <t>06110</t>
  </si>
  <si>
    <t>07100</t>
  </si>
  <si>
    <t>Indo-Aryan not further defined</t>
  </si>
  <si>
    <t>07110</t>
  </si>
  <si>
    <t>Hindi</t>
  </si>
  <si>
    <t>07111</t>
  </si>
  <si>
    <t>Urdu</t>
  </si>
  <si>
    <t>07112</t>
  </si>
  <si>
    <t>Fiji Hindi</t>
  </si>
  <si>
    <t>07113</t>
  </si>
  <si>
    <t>07114</t>
  </si>
  <si>
    <t>Oriya</t>
  </si>
  <si>
    <t>07115</t>
  </si>
  <si>
    <t>07116</t>
  </si>
  <si>
    <t>Panjabi</t>
  </si>
  <si>
    <t>07117</t>
  </si>
  <si>
    <t>Sindhi</t>
  </si>
  <si>
    <t>07118</t>
  </si>
  <si>
    <t>Kashmiri</t>
  </si>
  <si>
    <t>07119</t>
  </si>
  <si>
    <t>Sinhala</t>
  </si>
  <si>
    <t>07120</t>
  </si>
  <si>
    <t>Gujarati</t>
  </si>
  <si>
    <t>07121</t>
  </si>
  <si>
    <t>Konkani</t>
  </si>
  <si>
    <t>07122</t>
  </si>
  <si>
    <t>Marathi</t>
  </si>
  <si>
    <t>07123</t>
  </si>
  <si>
    <t>Romani</t>
  </si>
  <si>
    <t>07199</t>
  </si>
  <si>
    <t>Indo-Aryan not elsewhere classified</t>
  </si>
  <si>
    <t>08100</t>
  </si>
  <si>
    <t>Celtic not further defined</t>
  </si>
  <si>
    <t>08110</t>
  </si>
  <si>
    <t>08111</t>
  </si>
  <si>
    <t>Scottish Gaelic</t>
  </si>
  <si>
    <t>08112</t>
  </si>
  <si>
    <t>08113</t>
  </si>
  <si>
    <t>Breton</t>
  </si>
  <si>
    <t>08199</t>
  </si>
  <si>
    <t>Celtic not elsewhere classified</t>
  </si>
  <si>
    <t>09100</t>
  </si>
  <si>
    <t>Iranian not further defined</t>
  </si>
  <si>
    <t>09110</t>
  </si>
  <si>
    <t>Persian</t>
  </si>
  <si>
    <t>09111</t>
  </si>
  <si>
    <t>Kurdish</t>
  </si>
  <si>
    <t>09112</t>
  </si>
  <si>
    <t>Pashto</t>
  </si>
  <si>
    <t>09199</t>
  </si>
  <si>
    <t>Iranian not elsewhere classified</t>
  </si>
  <si>
    <t>10100</t>
  </si>
  <si>
    <t>Turko-Altaic not further defined</t>
  </si>
  <si>
    <t>10110</t>
  </si>
  <si>
    <t>10111</t>
  </si>
  <si>
    <t>Azeri</t>
  </si>
  <si>
    <t>10199</t>
  </si>
  <si>
    <t>Turko-Altaic not elsewhere classified</t>
  </si>
  <si>
    <t>11100</t>
  </si>
  <si>
    <t>Uralic not further defined</t>
  </si>
  <si>
    <t>11110</t>
  </si>
  <si>
    <t>11112</t>
  </si>
  <si>
    <t>11199</t>
  </si>
  <si>
    <t>Uralic not elsewhere classified</t>
  </si>
  <si>
    <t>Dravidian not further defined</t>
  </si>
  <si>
    <t>12110</t>
  </si>
  <si>
    <t>Kannada</t>
  </si>
  <si>
    <t>Malayalam</t>
  </si>
  <si>
    <t>Tamil</t>
  </si>
  <si>
    <t>Telugu</t>
  </si>
  <si>
    <t>Dravidian not elsewhere classified</t>
  </si>
  <si>
    <t>13100</t>
  </si>
  <si>
    <t>Sinitic not further defined</t>
  </si>
  <si>
    <t>13110</t>
  </si>
  <si>
    <t>Yue</t>
  </si>
  <si>
    <t>13111</t>
  </si>
  <si>
    <t>Hakka</t>
  </si>
  <si>
    <t>13112</t>
  </si>
  <si>
    <t>Min</t>
  </si>
  <si>
    <t>13113</t>
  </si>
  <si>
    <t>Northern Chinese</t>
  </si>
  <si>
    <t>13114</t>
  </si>
  <si>
    <t>Wu</t>
  </si>
  <si>
    <t>13115</t>
  </si>
  <si>
    <t>Tieu-Chow</t>
  </si>
  <si>
    <t>13199</t>
  </si>
  <si>
    <t>Sinitic not elsewhere classified</t>
  </si>
  <si>
    <t>13200</t>
  </si>
  <si>
    <t>Tibeto-Lolo-Burman not further defined</t>
  </si>
  <si>
    <t>13210</t>
  </si>
  <si>
    <t>13211</t>
  </si>
  <si>
    <t>13299</t>
  </si>
  <si>
    <t>Tibeto-Lolo-Burman not elsewhere classified</t>
  </si>
  <si>
    <t>14100</t>
  </si>
  <si>
    <t>Mon-Khmer not further defined</t>
  </si>
  <si>
    <t>14110</t>
  </si>
  <si>
    <t>Khmer</t>
  </si>
  <si>
    <t>14199</t>
  </si>
  <si>
    <t>Mon-Khmer not elsewhere classified</t>
  </si>
  <si>
    <t>14200</t>
  </si>
  <si>
    <t>Viet-Muong not further defined</t>
  </si>
  <si>
    <t>14210</t>
  </si>
  <si>
    <t>14299</t>
  </si>
  <si>
    <t>Viet-Muong not elsewhere classified</t>
  </si>
  <si>
    <t>15100</t>
  </si>
  <si>
    <t>Tai-Kadai not further defined</t>
  </si>
  <si>
    <t>15110</t>
  </si>
  <si>
    <t>15111</t>
  </si>
  <si>
    <t>15112</t>
  </si>
  <si>
    <t>Shan</t>
  </si>
  <si>
    <t>15199</t>
  </si>
  <si>
    <t>Tai-Kadai not elsewhere classified</t>
  </si>
  <si>
    <t>16100</t>
  </si>
  <si>
    <t>Central Pacific not further defined</t>
  </si>
  <si>
    <t>16110</t>
  </si>
  <si>
    <t>16111</t>
  </si>
  <si>
    <t>16112</t>
  </si>
  <si>
    <t>16113</t>
  </si>
  <si>
    <t>16114</t>
  </si>
  <si>
    <t>16115</t>
  </si>
  <si>
    <t>16116</t>
  </si>
  <si>
    <t>16117</t>
  </si>
  <si>
    <t>16118</t>
  </si>
  <si>
    <t>Pukapukan</t>
  </si>
  <si>
    <t>16119</t>
  </si>
  <si>
    <t>16120</t>
  </si>
  <si>
    <t>16199</t>
  </si>
  <si>
    <t>Central Pacific not elsewhere classified</t>
  </si>
  <si>
    <t>16210</t>
  </si>
  <si>
    <t>Solomon Islands Languages (Non-Central-Pacific)</t>
  </si>
  <si>
    <t>16300</t>
  </si>
  <si>
    <t>Micronesian not further defined</t>
  </si>
  <si>
    <t>16310</t>
  </si>
  <si>
    <t>16311</t>
  </si>
  <si>
    <t>16399</t>
  </si>
  <si>
    <t>Micronesian not elsewhere classified</t>
  </si>
  <si>
    <t>16410</t>
  </si>
  <si>
    <t>Vanuatu Languages</t>
  </si>
  <si>
    <t>17100</t>
  </si>
  <si>
    <t>Western Malayo-Polynesian not further defined</t>
  </si>
  <si>
    <t>17110</t>
  </si>
  <si>
    <t>Bisayan</t>
  </si>
  <si>
    <t>17111</t>
  </si>
  <si>
    <t>Cebuano</t>
  </si>
  <si>
    <t>17112</t>
  </si>
  <si>
    <t>Ilokano</t>
  </si>
  <si>
    <t>17113</t>
  </si>
  <si>
    <t>Bahasa Indonesia</t>
  </si>
  <si>
    <t>17114</t>
  </si>
  <si>
    <t>Malaysian</t>
  </si>
  <si>
    <t>17115</t>
  </si>
  <si>
    <t>Tagalog</t>
  </si>
  <si>
    <t>17116</t>
  </si>
  <si>
    <t>Javanese</t>
  </si>
  <si>
    <t>17199</t>
  </si>
  <si>
    <t>Western Malayo-Polynesian not elsewhere classified</t>
  </si>
  <si>
    <t>18100</t>
  </si>
  <si>
    <t>Cushitic not further defined</t>
  </si>
  <si>
    <t>18110</t>
  </si>
  <si>
    <t>18199</t>
  </si>
  <si>
    <t>Cushitic not elsewhere classified</t>
  </si>
  <si>
    <t>18200</t>
  </si>
  <si>
    <t>Semitic not further defined</t>
  </si>
  <si>
    <t>18210</t>
  </si>
  <si>
    <t>18211</t>
  </si>
  <si>
    <t>Arabic</t>
  </si>
  <si>
    <t>18212</t>
  </si>
  <si>
    <t>18213</t>
  </si>
  <si>
    <t>Amharic</t>
  </si>
  <si>
    <t>18214</t>
  </si>
  <si>
    <t>Tigrinya</t>
  </si>
  <si>
    <t>18215</t>
  </si>
  <si>
    <t>Hebrew</t>
  </si>
  <si>
    <t>18299</t>
  </si>
  <si>
    <t>Semitic not elsewhere classified</t>
  </si>
  <si>
    <t>18300</t>
  </si>
  <si>
    <t>Chadic not further defined</t>
  </si>
  <si>
    <t>18310</t>
  </si>
  <si>
    <t>Hausa</t>
  </si>
  <si>
    <t>18399</t>
  </si>
  <si>
    <t>Chadic not elsewhere classified</t>
  </si>
  <si>
    <t>19100</t>
  </si>
  <si>
    <t>Bantu not further defined</t>
  </si>
  <si>
    <t>19110</t>
  </si>
  <si>
    <t>Swahili</t>
  </si>
  <si>
    <t>19111</t>
  </si>
  <si>
    <t>Yoruba</t>
  </si>
  <si>
    <t>19112</t>
  </si>
  <si>
    <t>Zulu</t>
  </si>
  <si>
    <t>19199</t>
  </si>
  <si>
    <t>Bantu, not elsewhere classified</t>
  </si>
  <si>
    <t>19200</t>
  </si>
  <si>
    <t>Other Niger-Congo not further defined</t>
  </si>
  <si>
    <t>19210</t>
  </si>
  <si>
    <t>Fulani</t>
  </si>
  <si>
    <t>19299</t>
  </si>
  <si>
    <t>Other Niger-Congo not elsewhere classified</t>
  </si>
  <si>
    <t>20100</t>
  </si>
  <si>
    <t>Pidgins and Creoles not further defined</t>
  </si>
  <si>
    <t>20110</t>
  </si>
  <si>
    <t>Creole</t>
  </si>
  <si>
    <t>20111</t>
  </si>
  <si>
    <t>French Creole</t>
  </si>
  <si>
    <t>20112</t>
  </si>
  <si>
    <t>Pidgin English</t>
  </si>
  <si>
    <t>20113</t>
  </si>
  <si>
    <t>Neo Melanesian</t>
  </si>
  <si>
    <t>20114</t>
  </si>
  <si>
    <t>Mauritian Creole</t>
  </si>
  <si>
    <t>20115</t>
  </si>
  <si>
    <t>Tok Pisin</t>
  </si>
  <si>
    <t>20116</t>
  </si>
  <si>
    <t>Hindi Bat</t>
  </si>
  <si>
    <t>20117</t>
  </si>
  <si>
    <t>Solomon Islands Pidgin</t>
  </si>
  <si>
    <t>20118</t>
  </si>
  <si>
    <t>Bislama</t>
  </si>
  <si>
    <t>20199</t>
  </si>
  <si>
    <t>Pidgins and Creoles not elsewhere classified</t>
  </si>
  <si>
    <t>21110</t>
  </si>
  <si>
    <t>21210</t>
  </si>
  <si>
    <t>21310</t>
  </si>
  <si>
    <t>Basque</t>
  </si>
  <si>
    <t>21999</t>
  </si>
  <si>
    <t>Language Isolates not elsewhere classified</t>
  </si>
  <si>
    <t>22110</t>
  </si>
  <si>
    <t>Papuan</t>
  </si>
  <si>
    <t>22210</t>
  </si>
  <si>
    <t>Nilo-Saharan</t>
  </si>
  <si>
    <t>22310</t>
  </si>
  <si>
    <t>Miaow-Yao</t>
  </si>
  <si>
    <t>22400</t>
  </si>
  <si>
    <t>Caucasian not further defined</t>
  </si>
  <si>
    <t>22410</t>
  </si>
  <si>
    <t>Georgian</t>
  </si>
  <si>
    <t>22499</t>
  </si>
  <si>
    <t>Caucasian not elsewhere classified</t>
  </si>
  <si>
    <t>22510</t>
  </si>
  <si>
    <t>22610</t>
  </si>
  <si>
    <t>Amerind</t>
  </si>
  <si>
    <t>22910</t>
  </si>
  <si>
    <t>Other Miscellaneous Languages</t>
  </si>
  <si>
    <t>23100</t>
  </si>
  <si>
    <t>Artificial Languages not further defined</t>
  </si>
  <si>
    <t>23110</t>
  </si>
  <si>
    <t>Esperanto</t>
  </si>
  <si>
    <t>23199</t>
  </si>
  <si>
    <t>Artificial Languages not elsewhere classified</t>
  </si>
  <si>
    <t>24100</t>
  </si>
  <si>
    <t>Sign Language not further defined</t>
  </si>
  <si>
    <t>24110</t>
  </si>
  <si>
    <t>New Zealand Sign Language</t>
  </si>
  <si>
    <t>24111</t>
  </si>
  <si>
    <t>Signed English</t>
  </si>
  <si>
    <t>24112</t>
  </si>
  <si>
    <t>American Sign Language</t>
  </si>
  <si>
    <t>24113</t>
  </si>
  <si>
    <t>Australian Sign Language</t>
  </si>
  <si>
    <t>24114</t>
  </si>
  <si>
    <t>British Sign Language</t>
  </si>
  <si>
    <t>44444</t>
  </si>
  <si>
    <t>55555</t>
  </si>
  <si>
    <t>66666</t>
  </si>
  <si>
    <t>None (eg too young to talk)</t>
  </si>
  <si>
    <t>77777</t>
  </si>
  <si>
    <t>88888</t>
  </si>
  <si>
    <t>Table 18</t>
  </si>
  <si>
    <t>Legally registered relationship status</t>
  </si>
  <si>
    <t>Married (not separated)</t>
  </si>
  <si>
    <t>211</t>
  </si>
  <si>
    <t>Separated</t>
  </si>
  <si>
    <t>212</t>
  </si>
  <si>
    <t>Divorced or dissolved</t>
  </si>
  <si>
    <t>213</t>
  </si>
  <si>
    <t>Widowed or surviving civil union partner</t>
  </si>
  <si>
    <t>311</t>
  </si>
  <si>
    <t>Never married and never in a civil union</t>
  </si>
  <si>
    <t>Table 19</t>
  </si>
  <si>
    <t>Main means of travel to education</t>
  </si>
  <si>
    <t>For the census usually resident population count participating in study</t>
  </si>
  <si>
    <t>Census usually resident population count participating in study</t>
  </si>
  <si>
    <t>Study at home</t>
  </si>
  <si>
    <t>Drive a car, truck or van</t>
  </si>
  <si>
    <t>Passenger in a car, truck or van</t>
  </si>
  <si>
    <t>Bicycle</t>
  </si>
  <si>
    <t>Walk or jog</t>
  </si>
  <si>
    <t>School bus</t>
  </si>
  <si>
    <t>Public bus</t>
  </si>
  <si>
    <t>Train</t>
  </si>
  <si>
    <t>Ferry</t>
  </si>
  <si>
    <t>Other</t>
  </si>
  <si>
    <t>77</t>
  </si>
  <si>
    <t>Table 20</t>
  </si>
  <si>
    <t>Main means of travel to work</t>
  </si>
  <si>
    <t>Worked at home</t>
  </si>
  <si>
    <t>Drove a private car, truck or van</t>
  </si>
  <si>
    <t>Drove a company car, truck or van</t>
  </si>
  <si>
    <t>Passenger in a car, truck, van or company bus</t>
  </si>
  <si>
    <t>Walked or jogged</t>
  </si>
  <si>
    <t>12</t>
  </si>
  <si>
    <t>15</t>
  </si>
  <si>
    <t>Table 21</t>
  </si>
  <si>
    <t>Māori descent indicator</t>
  </si>
  <si>
    <t>Māori descent</t>
  </si>
  <si>
    <t>No Māori descent</t>
  </si>
  <si>
    <t>Table 22</t>
  </si>
  <si>
    <t>Number of children born</t>
  </si>
  <si>
    <t>For the female census usually resident population count aged 15 years and over</t>
  </si>
  <si>
    <t xml:space="preserve">Female census usually resident population count aged 15 years and over </t>
  </si>
  <si>
    <t>No children</t>
  </si>
  <si>
    <t>One child</t>
  </si>
  <si>
    <t>Two children</t>
  </si>
  <si>
    <t>Three children</t>
  </si>
  <si>
    <t>Four children</t>
  </si>
  <si>
    <t>Five children</t>
  </si>
  <si>
    <t>Six children</t>
  </si>
  <si>
    <t>Seven children</t>
  </si>
  <si>
    <t>Eight children</t>
  </si>
  <si>
    <t>Nine children</t>
  </si>
  <si>
    <t>Ten or more children</t>
  </si>
  <si>
    <t>55</t>
  </si>
  <si>
    <t>Object to answering</t>
  </si>
  <si>
    <t>88</t>
  </si>
  <si>
    <t>Table 23</t>
  </si>
  <si>
    <t>111111</t>
  </si>
  <si>
    <t>Chief Executive or Managing Director</t>
  </si>
  <si>
    <t>111211</t>
  </si>
  <si>
    <t>Corporate General Manager</t>
  </si>
  <si>
    <t>111212</t>
  </si>
  <si>
    <t>Defence Force Senior Officer</t>
  </si>
  <si>
    <t>111311</t>
  </si>
  <si>
    <t>Local Government Legislator</t>
  </si>
  <si>
    <t>111312</t>
  </si>
  <si>
    <t>Member of Parliament</t>
  </si>
  <si>
    <t>111399</t>
  </si>
  <si>
    <t>Legislators nec</t>
  </si>
  <si>
    <t>121111</t>
  </si>
  <si>
    <t>Aquaculture Farmer</t>
  </si>
  <si>
    <t>121211</t>
  </si>
  <si>
    <t>Cotton Grower</t>
  </si>
  <si>
    <t>121212</t>
  </si>
  <si>
    <t>Flower Grower</t>
  </si>
  <si>
    <t>121213</t>
  </si>
  <si>
    <t>Fruit or Nut Grower</t>
  </si>
  <si>
    <t>121214</t>
  </si>
  <si>
    <t>Grain, Oilseed or Pasture Grower (Aus) / Field Crop Grower (NZ)</t>
  </si>
  <si>
    <t>121215</t>
  </si>
  <si>
    <t>Grape Grower</t>
  </si>
  <si>
    <t>121216</t>
  </si>
  <si>
    <t>Mixed Crop Farmer</t>
  </si>
  <si>
    <t>121217</t>
  </si>
  <si>
    <t>Sugar Cane Grower</t>
  </si>
  <si>
    <t>121218</t>
  </si>
  <si>
    <t>Turf Grower</t>
  </si>
  <si>
    <t>121221</t>
  </si>
  <si>
    <t>Vegetable Grower (Aus) / Market Gardener (NZ)</t>
  </si>
  <si>
    <t>121299</t>
  </si>
  <si>
    <t>Crop Farmers nec</t>
  </si>
  <si>
    <t>121311</t>
  </si>
  <si>
    <t>Apiarist</t>
  </si>
  <si>
    <t>121312</t>
  </si>
  <si>
    <t>Beef Cattle Farmer</t>
  </si>
  <si>
    <t>121313</t>
  </si>
  <si>
    <t>Dairy Cattle Farmer</t>
  </si>
  <si>
    <t>121314</t>
  </si>
  <si>
    <t>Deer Farmer</t>
  </si>
  <si>
    <t>121315</t>
  </si>
  <si>
    <t>Goat Farmer</t>
  </si>
  <si>
    <t>121316</t>
  </si>
  <si>
    <t>Horse Breeder</t>
  </si>
  <si>
    <t>121317</t>
  </si>
  <si>
    <t>Mixed Livestock Farmer</t>
  </si>
  <si>
    <t>121318</t>
  </si>
  <si>
    <t>Pig Farmer</t>
  </si>
  <si>
    <t>121321</t>
  </si>
  <si>
    <t>Poultry Farmer</t>
  </si>
  <si>
    <t>121322</t>
  </si>
  <si>
    <t>Sheep Farmer</t>
  </si>
  <si>
    <t>121399</t>
  </si>
  <si>
    <t>Livestock Farmers nec</t>
  </si>
  <si>
    <t>121411</t>
  </si>
  <si>
    <t>Mixed Crop and Livestock Farmer</t>
  </si>
  <si>
    <t>131112</t>
  </si>
  <si>
    <t>Sales and Marketing Manager</t>
  </si>
  <si>
    <t>131113</t>
  </si>
  <si>
    <t>Advertising Manager</t>
  </si>
  <si>
    <t>131114</t>
  </si>
  <si>
    <t>Public Relations Manager</t>
  </si>
  <si>
    <t>132111</t>
  </si>
  <si>
    <t>Corporate Services Manager</t>
  </si>
  <si>
    <t>132211</t>
  </si>
  <si>
    <t>Finance Manager</t>
  </si>
  <si>
    <t>132311</t>
  </si>
  <si>
    <t>Human Resources Manager</t>
  </si>
  <si>
    <t>132411</t>
  </si>
  <si>
    <t>Policy and Planning Manager</t>
  </si>
  <si>
    <t>132511</t>
  </si>
  <si>
    <t>Research and Development Manager</t>
  </si>
  <si>
    <t>133111</t>
  </si>
  <si>
    <t>Construction Project Manager</t>
  </si>
  <si>
    <t>133112</t>
  </si>
  <si>
    <t>Project Builder</t>
  </si>
  <si>
    <t>133211</t>
  </si>
  <si>
    <t>Engineering Manager</t>
  </si>
  <si>
    <t>133311</t>
  </si>
  <si>
    <t>Importer or Exporter</t>
  </si>
  <si>
    <t>133312</t>
  </si>
  <si>
    <t>Wholesaler</t>
  </si>
  <si>
    <t>133411</t>
  </si>
  <si>
    <t>Manufacturer</t>
  </si>
  <si>
    <t>133511</t>
  </si>
  <si>
    <t>Production Manager (Forestry)</t>
  </si>
  <si>
    <t>133512</t>
  </si>
  <si>
    <t>Production Manager (Manufacturing)</t>
  </si>
  <si>
    <t>133513</t>
  </si>
  <si>
    <t>Production Manager (Mining)</t>
  </si>
  <si>
    <t>133611</t>
  </si>
  <si>
    <t>Supply and Distribution Manager</t>
  </si>
  <si>
    <t>133612</t>
  </si>
  <si>
    <t>Procurement Manager</t>
  </si>
  <si>
    <t>134111</t>
  </si>
  <si>
    <t>Child Care Centre Manager</t>
  </si>
  <si>
    <t>134211</t>
  </si>
  <si>
    <t>Medical Administrator (Aus) / Medical Superintendent (NZ)</t>
  </si>
  <si>
    <t>134212</t>
  </si>
  <si>
    <t>Nursing Clinical Director</t>
  </si>
  <si>
    <t>134213</t>
  </si>
  <si>
    <t>Primary Health Organisation Manager</t>
  </si>
  <si>
    <t>134214</t>
  </si>
  <si>
    <t>Welfare Centre Manager</t>
  </si>
  <si>
    <t>134299</t>
  </si>
  <si>
    <t>Health and Welfare Services Managers nec</t>
  </si>
  <si>
    <t>134311</t>
  </si>
  <si>
    <t>School Principal</t>
  </si>
  <si>
    <t>134411</t>
  </si>
  <si>
    <t>Faculty Head</t>
  </si>
  <si>
    <t>134412</t>
  </si>
  <si>
    <t>Regional Education Manager</t>
  </si>
  <si>
    <t>134499</t>
  </si>
  <si>
    <t>Education Managers nec</t>
  </si>
  <si>
    <t>135111</t>
  </si>
  <si>
    <t>Chief Information Officer</t>
  </si>
  <si>
    <t>135112</t>
  </si>
  <si>
    <t>ICT Project Manager</t>
  </si>
  <si>
    <t>135199</t>
  </si>
  <si>
    <t>ICT Managers nec</t>
  </si>
  <si>
    <t>139111</t>
  </si>
  <si>
    <t>Commissioned Defence Force Officer</t>
  </si>
  <si>
    <t>139112</t>
  </si>
  <si>
    <t>Commissioned Fire Officer</t>
  </si>
  <si>
    <t>139113</t>
  </si>
  <si>
    <t>Commissioned Police Officer</t>
  </si>
  <si>
    <t>139211</t>
  </si>
  <si>
    <t>Senior Non-commissioned Defence Force Member</t>
  </si>
  <si>
    <t>139911</t>
  </si>
  <si>
    <t>Arts Administrator or Manager</t>
  </si>
  <si>
    <t>139912</t>
  </si>
  <si>
    <t>Environmental Manager</t>
  </si>
  <si>
    <t>139913</t>
  </si>
  <si>
    <t>Laboratory Manager</t>
  </si>
  <si>
    <t>139914</t>
  </si>
  <si>
    <t>Quality Assurance Manager</t>
  </si>
  <si>
    <t>139915</t>
  </si>
  <si>
    <t>Sports Administrator</t>
  </si>
  <si>
    <t>139999</t>
  </si>
  <si>
    <t>Specialist Managers nec</t>
  </si>
  <si>
    <t>141111</t>
  </si>
  <si>
    <t>Cafe or Restaurant Manager</t>
  </si>
  <si>
    <t>141211</t>
  </si>
  <si>
    <t>Caravan Park and Camping Ground Manager</t>
  </si>
  <si>
    <t>141311</t>
  </si>
  <si>
    <t>Hotel or Motel Manager</t>
  </si>
  <si>
    <t>141411</t>
  </si>
  <si>
    <t>Licensed Club Manager</t>
  </si>
  <si>
    <t>141911</t>
  </si>
  <si>
    <t>Bed and Breakfast Operator</t>
  </si>
  <si>
    <t>141912</t>
  </si>
  <si>
    <t>Retirement Village Manager</t>
  </si>
  <si>
    <t>141999</t>
  </si>
  <si>
    <t>Accommodation and Hospitality Managers nec</t>
  </si>
  <si>
    <t>142111</t>
  </si>
  <si>
    <t>Retail Manager (General)</t>
  </si>
  <si>
    <t>142112</t>
  </si>
  <si>
    <t>Antique Dealer</t>
  </si>
  <si>
    <t>142113</t>
  </si>
  <si>
    <t>Betting Agency Manager</t>
  </si>
  <si>
    <t>142114</t>
  </si>
  <si>
    <t>Hair or Beauty Salon Manager</t>
  </si>
  <si>
    <t>142115</t>
  </si>
  <si>
    <t>Post Office Manager</t>
  </si>
  <si>
    <t>142116</t>
  </si>
  <si>
    <t>Travel Agency Manager</t>
  </si>
  <si>
    <t>149111</t>
  </si>
  <si>
    <t>Amusement Centre Manager</t>
  </si>
  <si>
    <t>149112</t>
  </si>
  <si>
    <t>Fitness Centre Manager</t>
  </si>
  <si>
    <t>149113</t>
  </si>
  <si>
    <t>Sports Centre Manager</t>
  </si>
  <si>
    <t>149211</t>
  </si>
  <si>
    <t>Call or Contact Centre Manager</t>
  </si>
  <si>
    <t>149212</t>
  </si>
  <si>
    <t>Customer Service Manager</t>
  </si>
  <si>
    <t>149311</t>
  </si>
  <si>
    <t>Conference and Event Organiser</t>
  </si>
  <si>
    <t>149411</t>
  </si>
  <si>
    <t>Fleet Manager</t>
  </si>
  <si>
    <t>149412</t>
  </si>
  <si>
    <t>Railway Station Manager</t>
  </si>
  <si>
    <t>149413</t>
  </si>
  <si>
    <t>Transport Company Manager</t>
  </si>
  <si>
    <t>149911</t>
  </si>
  <si>
    <t>Boarding Kennel or Cattery Operator</t>
  </si>
  <si>
    <t>149912</t>
  </si>
  <si>
    <t>Cinema or Theatre Manager</t>
  </si>
  <si>
    <t>149913</t>
  </si>
  <si>
    <t>Facilities Manager</t>
  </si>
  <si>
    <t>149914</t>
  </si>
  <si>
    <t>Financial Institution Branch Manager</t>
  </si>
  <si>
    <t>149915</t>
  </si>
  <si>
    <t>Equipment Hire Manager</t>
  </si>
  <si>
    <t>149999</t>
  </si>
  <si>
    <t>Hospitality, Retail and Service Managers nec</t>
  </si>
  <si>
    <t>211111</t>
  </si>
  <si>
    <t>Actor</t>
  </si>
  <si>
    <t>211112</t>
  </si>
  <si>
    <t>Dancer or Choreographer</t>
  </si>
  <si>
    <t>211113</t>
  </si>
  <si>
    <t>Entertainer or Variety Artist</t>
  </si>
  <si>
    <t>211199</t>
  </si>
  <si>
    <t>Actors, Dancers and Other Entertainers nec</t>
  </si>
  <si>
    <t>211211</t>
  </si>
  <si>
    <t>Composer</t>
  </si>
  <si>
    <t>211212</t>
  </si>
  <si>
    <t>Music Director</t>
  </si>
  <si>
    <t>211213</t>
  </si>
  <si>
    <t>Musician (Instrumental)</t>
  </si>
  <si>
    <t>211214</t>
  </si>
  <si>
    <t>Singer</t>
  </si>
  <si>
    <t>211299</t>
  </si>
  <si>
    <t>Music Professionals nec</t>
  </si>
  <si>
    <t>211311</t>
  </si>
  <si>
    <t>Photographer</t>
  </si>
  <si>
    <t>211411</t>
  </si>
  <si>
    <t>Painter (Visual Arts)</t>
  </si>
  <si>
    <t>211412</t>
  </si>
  <si>
    <t>Potter or Ceramic Artist</t>
  </si>
  <si>
    <t>211413</t>
  </si>
  <si>
    <t>Sculptor</t>
  </si>
  <si>
    <t>211499</t>
  </si>
  <si>
    <t>Visual Arts and Crafts Professionals nec</t>
  </si>
  <si>
    <t>212111</t>
  </si>
  <si>
    <t>Artistic Director</t>
  </si>
  <si>
    <t>212112</t>
  </si>
  <si>
    <t>Media Producer (excluding Video)</t>
  </si>
  <si>
    <t>212113</t>
  </si>
  <si>
    <t>Radio Presenter</t>
  </si>
  <si>
    <t>212114</t>
  </si>
  <si>
    <t>Television Presenter</t>
  </si>
  <si>
    <t>212211</t>
  </si>
  <si>
    <t>Author</t>
  </si>
  <si>
    <t>212212</t>
  </si>
  <si>
    <t>Book or Script Editor</t>
  </si>
  <si>
    <t>212311</t>
  </si>
  <si>
    <t>Art Director (Film, Television or Stage)</t>
  </si>
  <si>
    <t>212312</t>
  </si>
  <si>
    <t>Director (Film, Television, Radio or Stage)</t>
  </si>
  <si>
    <t>212313</t>
  </si>
  <si>
    <t>Director of Photography</t>
  </si>
  <si>
    <t>212314</t>
  </si>
  <si>
    <t>Film and Video Editor</t>
  </si>
  <si>
    <t>212315</t>
  </si>
  <si>
    <t>Program Director (Television or Radio)</t>
  </si>
  <si>
    <t>212316</t>
  </si>
  <si>
    <t>Stage Manager</t>
  </si>
  <si>
    <t>212317</t>
  </si>
  <si>
    <t>Technical Director</t>
  </si>
  <si>
    <t>212318</t>
  </si>
  <si>
    <t>Video Producer</t>
  </si>
  <si>
    <t>212399</t>
  </si>
  <si>
    <t>Film, Television, Radio and Stage Directors nec</t>
  </si>
  <si>
    <t>212411</t>
  </si>
  <si>
    <t>Copywriter</t>
  </si>
  <si>
    <t>212412</t>
  </si>
  <si>
    <t>Newspaper or Periodical Editor</t>
  </si>
  <si>
    <t>212413</t>
  </si>
  <si>
    <t>Print Journalist</t>
  </si>
  <si>
    <t>212414</t>
  </si>
  <si>
    <t>Radio Journalist</t>
  </si>
  <si>
    <t>212415</t>
  </si>
  <si>
    <t>Technical Writer</t>
  </si>
  <si>
    <t>212416</t>
  </si>
  <si>
    <t>Television Journalist</t>
  </si>
  <si>
    <t>212499</t>
  </si>
  <si>
    <t>Journalists and Other Writers nec</t>
  </si>
  <si>
    <t>221111</t>
  </si>
  <si>
    <t>Accountant (General)</t>
  </si>
  <si>
    <t>221112</t>
  </si>
  <si>
    <t>Management Accountant</t>
  </si>
  <si>
    <t>221113</t>
  </si>
  <si>
    <t>Taxation Accountant</t>
  </si>
  <si>
    <t>221211</t>
  </si>
  <si>
    <t>Company Secretary</t>
  </si>
  <si>
    <t>221212</t>
  </si>
  <si>
    <t>Corporate Treasurer</t>
  </si>
  <si>
    <t>221213</t>
  </si>
  <si>
    <t>External Auditor</t>
  </si>
  <si>
    <t>221214</t>
  </si>
  <si>
    <t>Internal Auditor</t>
  </si>
  <si>
    <t>222111</t>
  </si>
  <si>
    <t>Commodities Trader</t>
  </si>
  <si>
    <t>222112</t>
  </si>
  <si>
    <t>Finance Broker</t>
  </si>
  <si>
    <t>222113</t>
  </si>
  <si>
    <t>Insurance Broker</t>
  </si>
  <si>
    <t>222199</t>
  </si>
  <si>
    <t>Financial Brokers nec</t>
  </si>
  <si>
    <t>222211</t>
  </si>
  <si>
    <t>Financial Market Dealer</t>
  </si>
  <si>
    <t>222212</t>
  </si>
  <si>
    <t>Futures Trader</t>
  </si>
  <si>
    <t>222213</t>
  </si>
  <si>
    <t>Stockbroking Dealer</t>
  </si>
  <si>
    <t>222299</t>
  </si>
  <si>
    <t>Financial Dealers nec</t>
  </si>
  <si>
    <t>222311</t>
  </si>
  <si>
    <t>Financial Investment Adviser</t>
  </si>
  <si>
    <t>222312</t>
  </si>
  <si>
    <t>Financial Investment Manager</t>
  </si>
  <si>
    <t>223111</t>
  </si>
  <si>
    <t>Human Resource Adviser</t>
  </si>
  <si>
    <t>223112</t>
  </si>
  <si>
    <t>Recruitment Consultant</t>
  </si>
  <si>
    <t>223113</t>
  </si>
  <si>
    <t>Workplace Relations Adviser</t>
  </si>
  <si>
    <t>223211</t>
  </si>
  <si>
    <t>ICT Trainer</t>
  </si>
  <si>
    <t>223311</t>
  </si>
  <si>
    <t>Training and Development Professional</t>
  </si>
  <si>
    <t>224111</t>
  </si>
  <si>
    <t>Actuary</t>
  </si>
  <si>
    <t>224112</t>
  </si>
  <si>
    <t>Mathematician</t>
  </si>
  <si>
    <t>224113</t>
  </si>
  <si>
    <t>Statistician</t>
  </si>
  <si>
    <t>224211</t>
  </si>
  <si>
    <t>Archivist</t>
  </si>
  <si>
    <t>224212</t>
  </si>
  <si>
    <t>Gallery or Museum Curator</t>
  </si>
  <si>
    <t>224213</t>
  </si>
  <si>
    <t>Health Information Manager</t>
  </si>
  <si>
    <t>224214</t>
  </si>
  <si>
    <t>Records Manager</t>
  </si>
  <si>
    <t>224311</t>
  </si>
  <si>
    <t>Economist</t>
  </si>
  <si>
    <t>224411</t>
  </si>
  <si>
    <t>Intelligence Officer</t>
  </si>
  <si>
    <t>224412</t>
  </si>
  <si>
    <t>Policy Analyst</t>
  </si>
  <si>
    <t>224511</t>
  </si>
  <si>
    <t>Land Economist</t>
  </si>
  <si>
    <t>224512</t>
  </si>
  <si>
    <t>Valuer</t>
  </si>
  <si>
    <t>224611</t>
  </si>
  <si>
    <t>Librarian</t>
  </si>
  <si>
    <t>224711</t>
  </si>
  <si>
    <t>Management Consultant</t>
  </si>
  <si>
    <t>224712</t>
  </si>
  <si>
    <t>Organisation and Methods Analyst</t>
  </si>
  <si>
    <t>224911</t>
  </si>
  <si>
    <t>Electorate Officer</t>
  </si>
  <si>
    <t>224912</t>
  </si>
  <si>
    <t>Liaison Officer</t>
  </si>
  <si>
    <t>224913</t>
  </si>
  <si>
    <t>Migration Agent</t>
  </si>
  <si>
    <t>224914</t>
  </si>
  <si>
    <t>Patents Examiner</t>
  </si>
  <si>
    <t>224999</t>
  </si>
  <si>
    <t>Information and Organisation Professionals nec</t>
  </si>
  <si>
    <t>225111</t>
  </si>
  <si>
    <t>Advertising Specialist</t>
  </si>
  <si>
    <t>225112</t>
  </si>
  <si>
    <t>Market Research Analyst</t>
  </si>
  <si>
    <t>225113</t>
  </si>
  <si>
    <t>Marketing Specialist</t>
  </si>
  <si>
    <t>225211</t>
  </si>
  <si>
    <t>ICT Account Manager</t>
  </si>
  <si>
    <t>225212</t>
  </si>
  <si>
    <t>ICT Business Development Manager</t>
  </si>
  <si>
    <t>225213</t>
  </si>
  <si>
    <t>ICT Sales Representative</t>
  </si>
  <si>
    <t>225311</t>
  </si>
  <si>
    <t>Public Relations Professional</t>
  </si>
  <si>
    <t>225411</t>
  </si>
  <si>
    <t>Sales Representative (Industrial Products)</t>
  </si>
  <si>
    <t>225412</t>
  </si>
  <si>
    <t>Sales Representative (Medical and Pharmaceutical Products)</t>
  </si>
  <si>
    <t>225499</t>
  </si>
  <si>
    <t>Technical Sales Representatives nec</t>
  </si>
  <si>
    <t>231111</t>
  </si>
  <si>
    <t>Aeroplane Pilot</t>
  </si>
  <si>
    <t>231112</t>
  </si>
  <si>
    <t>Air Traffic Controller</t>
  </si>
  <si>
    <t>231113</t>
  </si>
  <si>
    <t>Flying Instructor</t>
  </si>
  <si>
    <t>231114</t>
  </si>
  <si>
    <t>Helicopter Pilot</t>
  </si>
  <si>
    <t>231199</t>
  </si>
  <si>
    <t>Air Transport Professionals nec</t>
  </si>
  <si>
    <t>231211</t>
  </si>
  <si>
    <t>Master Fisher</t>
  </si>
  <si>
    <t>231212</t>
  </si>
  <si>
    <t>Ship's Engineer</t>
  </si>
  <si>
    <t>231213</t>
  </si>
  <si>
    <t>Ship's Master</t>
  </si>
  <si>
    <t>231214</t>
  </si>
  <si>
    <t>Ship's Officer</t>
  </si>
  <si>
    <t>231215</t>
  </si>
  <si>
    <t>Marine Surveyor</t>
  </si>
  <si>
    <t>231299</t>
  </si>
  <si>
    <t>Marine Transport Professionals nec</t>
  </si>
  <si>
    <t>232111</t>
  </si>
  <si>
    <t>Architect</t>
  </si>
  <si>
    <t>232112</t>
  </si>
  <si>
    <t>Landscape Architect</t>
  </si>
  <si>
    <t>232212</t>
  </si>
  <si>
    <t>Surveyor</t>
  </si>
  <si>
    <t>232213</t>
  </si>
  <si>
    <t>Cartographer</t>
  </si>
  <si>
    <t>232214</t>
  </si>
  <si>
    <t>Other Spatial Scientist</t>
  </si>
  <si>
    <t>232311</t>
  </si>
  <si>
    <t>Fashion Designer</t>
  </si>
  <si>
    <t>232312</t>
  </si>
  <si>
    <t>Industrial Designer</t>
  </si>
  <si>
    <t>232313</t>
  </si>
  <si>
    <t>Jewellery Designer</t>
  </si>
  <si>
    <t>232411</t>
  </si>
  <si>
    <t>Graphic Designer</t>
  </si>
  <si>
    <t>232412</t>
  </si>
  <si>
    <t>Illustrator</t>
  </si>
  <si>
    <t>232413</t>
  </si>
  <si>
    <t>Multimedia Designer</t>
  </si>
  <si>
    <t>232414</t>
  </si>
  <si>
    <t>Web Designer</t>
  </si>
  <si>
    <t>232511</t>
  </si>
  <si>
    <t>Interior Designer</t>
  </si>
  <si>
    <t>232611</t>
  </si>
  <si>
    <t>Urban and Regional Planner</t>
  </si>
  <si>
    <t>233111</t>
  </si>
  <si>
    <t>Chemical Engineer</t>
  </si>
  <si>
    <t>233112</t>
  </si>
  <si>
    <t>Materials Engineer</t>
  </si>
  <si>
    <t>233211</t>
  </si>
  <si>
    <t>Civil Engineer</t>
  </si>
  <si>
    <t>233212</t>
  </si>
  <si>
    <t>Geotechnical Engineer</t>
  </si>
  <si>
    <t>233213</t>
  </si>
  <si>
    <t>Quantity Surveyor</t>
  </si>
  <si>
    <t>233214</t>
  </si>
  <si>
    <t>Structural Engineer</t>
  </si>
  <si>
    <t>233215</t>
  </si>
  <si>
    <t>Transport Engineer</t>
  </si>
  <si>
    <t>233311</t>
  </si>
  <si>
    <t>Electrical Engineer</t>
  </si>
  <si>
    <t>233411</t>
  </si>
  <si>
    <t>Electronics Engineer</t>
  </si>
  <si>
    <t>233511</t>
  </si>
  <si>
    <t>Industrial Engineer</t>
  </si>
  <si>
    <t>233512</t>
  </si>
  <si>
    <t>Mechanical Engineer</t>
  </si>
  <si>
    <t>233513</t>
  </si>
  <si>
    <t>Production or Plant Engineer</t>
  </si>
  <si>
    <t>233611</t>
  </si>
  <si>
    <t>Mining Engineer (excluding Petroleum)</t>
  </si>
  <si>
    <t>233612</t>
  </si>
  <si>
    <t>Petroleum Engineer</t>
  </si>
  <si>
    <t>233911</t>
  </si>
  <si>
    <t>Aeronautical Engineer</t>
  </si>
  <si>
    <t>233912</t>
  </si>
  <si>
    <t>Agricultural Engineer</t>
  </si>
  <si>
    <t>233913</t>
  </si>
  <si>
    <t>Biomedical Engineer</t>
  </si>
  <si>
    <t>233914</t>
  </si>
  <si>
    <t>Engineering Technologist</t>
  </si>
  <si>
    <t>233915</t>
  </si>
  <si>
    <t>Environmental Engineer</t>
  </si>
  <si>
    <t>233916</t>
  </si>
  <si>
    <t>Naval Architect (Aus) / Marine Designer (NZ)</t>
  </si>
  <si>
    <t>233999</t>
  </si>
  <si>
    <t>Engineering Professionals nec</t>
  </si>
  <si>
    <t>234111</t>
  </si>
  <si>
    <t>Agricultural Consultant</t>
  </si>
  <si>
    <t>234112</t>
  </si>
  <si>
    <t>Agricultural Scientist</t>
  </si>
  <si>
    <t>234113</t>
  </si>
  <si>
    <t>Forester (Aus) / Forest Scientist (NZ)</t>
  </si>
  <si>
    <t>234211</t>
  </si>
  <si>
    <t>Chemist</t>
  </si>
  <si>
    <t>234212</t>
  </si>
  <si>
    <t>Food Technologist</t>
  </si>
  <si>
    <t>234213</t>
  </si>
  <si>
    <t>Wine Maker</t>
  </si>
  <si>
    <t>234311</t>
  </si>
  <si>
    <t>Conservation Officer</t>
  </si>
  <si>
    <t>234312</t>
  </si>
  <si>
    <t>Environmental Consultant</t>
  </si>
  <si>
    <t>234313</t>
  </si>
  <si>
    <t>Environmental Research Scientist</t>
  </si>
  <si>
    <t>234314</t>
  </si>
  <si>
    <t>Park Ranger</t>
  </si>
  <si>
    <t>234399</t>
  </si>
  <si>
    <t>Environmental Scientists nec</t>
  </si>
  <si>
    <t>234411</t>
  </si>
  <si>
    <t>Geologist</t>
  </si>
  <si>
    <t>234412</t>
  </si>
  <si>
    <t>Geophysicist</t>
  </si>
  <si>
    <t>234413</t>
  </si>
  <si>
    <t>Hydrogeologist</t>
  </si>
  <si>
    <t>234511</t>
  </si>
  <si>
    <t>Life Scientist (General)</t>
  </si>
  <si>
    <t>234513</t>
  </si>
  <si>
    <t>Biochemist</t>
  </si>
  <si>
    <t>234514</t>
  </si>
  <si>
    <t>Biotechnologist</t>
  </si>
  <si>
    <t>234515</t>
  </si>
  <si>
    <t>Botanist</t>
  </si>
  <si>
    <t>234516</t>
  </si>
  <si>
    <t>Marine Biologist</t>
  </si>
  <si>
    <t>234517</t>
  </si>
  <si>
    <t>Microbiologist</t>
  </si>
  <si>
    <t>234518</t>
  </si>
  <si>
    <t>Zoologist</t>
  </si>
  <si>
    <t>234599</t>
  </si>
  <si>
    <t>Life Scientists nec</t>
  </si>
  <si>
    <t>234611</t>
  </si>
  <si>
    <t>Medical Laboratory Scientist</t>
  </si>
  <si>
    <t>234711</t>
  </si>
  <si>
    <t>Veterinarian</t>
  </si>
  <si>
    <t>234911</t>
  </si>
  <si>
    <t>Conservator</t>
  </si>
  <si>
    <t>234912</t>
  </si>
  <si>
    <t>Metallurgist</t>
  </si>
  <si>
    <t>234913</t>
  </si>
  <si>
    <t>Meteorologist</t>
  </si>
  <si>
    <t>234914</t>
  </si>
  <si>
    <t>Physicist</t>
  </si>
  <si>
    <t>234915</t>
  </si>
  <si>
    <t>Exercise Physiologist</t>
  </si>
  <si>
    <t>234999</t>
  </si>
  <si>
    <t>Natural and Physical Science Professionals nec</t>
  </si>
  <si>
    <t>241111</t>
  </si>
  <si>
    <t>Early Childhood (Pre-primary School) Teacher</t>
  </si>
  <si>
    <t>241112</t>
  </si>
  <si>
    <t>Kaiako Kohanga Reo (Māori Language Nest Teacher)</t>
  </si>
  <si>
    <t>241211</t>
  </si>
  <si>
    <t>Kaiako Kura Kaupapa Māori (Māori-medium Primary School Teacher)</t>
  </si>
  <si>
    <t>241212</t>
  </si>
  <si>
    <t>Pouako Kura Kaupapa Māori (Māori-medium Primary School Senior Teacher)</t>
  </si>
  <si>
    <t>241213</t>
  </si>
  <si>
    <t>Primary School Teacher</t>
  </si>
  <si>
    <t>241311</t>
  </si>
  <si>
    <t>Middle School Teacher (Aus) / Intermediate School Teacher (NZ)</t>
  </si>
  <si>
    <t>241411</t>
  </si>
  <si>
    <t>Secondary School Teacher</t>
  </si>
  <si>
    <t>241511</t>
  </si>
  <si>
    <t>Special Needs Teacher</t>
  </si>
  <si>
    <t>241512</t>
  </si>
  <si>
    <t>Teacher of the Hearing Impaired</t>
  </si>
  <si>
    <t>241513</t>
  </si>
  <si>
    <t>Teacher of the Sight Impaired</t>
  </si>
  <si>
    <t>241599</t>
  </si>
  <si>
    <t>Special Education Teachers nec</t>
  </si>
  <si>
    <t>242111</t>
  </si>
  <si>
    <t>University Lecturer</t>
  </si>
  <si>
    <t>242112</t>
  </si>
  <si>
    <t>University Tutor</t>
  </si>
  <si>
    <t>242211</t>
  </si>
  <si>
    <t>Vocational Education Teacher (Aus) / Polytechnic Teacher (NZ)</t>
  </si>
  <si>
    <t>249111</t>
  </si>
  <si>
    <t>Education Adviser</t>
  </si>
  <si>
    <t>249112</t>
  </si>
  <si>
    <t>Education Reviewer</t>
  </si>
  <si>
    <t>249211</t>
  </si>
  <si>
    <t>Art Teacher (Private Tuition)</t>
  </si>
  <si>
    <t>249212</t>
  </si>
  <si>
    <t>Dance Teacher (Private Tuition)</t>
  </si>
  <si>
    <t>249213</t>
  </si>
  <si>
    <t>Drama Teacher (Private Tuition)</t>
  </si>
  <si>
    <t>249214</t>
  </si>
  <si>
    <t>Music Teacher (Private Tuition)</t>
  </si>
  <si>
    <t>249299</t>
  </si>
  <si>
    <t>Private Tutors and Teachers nec</t>
  </si>
  <si>
    <t>249311</t>
  </si>
  <si>
    <t>Teacher of English to Speakers of Other Languages</t>
  </si>
  <si>
    <t>251111</t>
  </si>
  <si>
    <t>Dietitian</t>
  </si>
  <si>
    <t>251112</t>
  </si>
  <si>
    <t>Nutritionist</t>
  </si>
  <si>
    <t>251211</t>
  </si>
  <si>
    <t>Medical Diagnostic Radiographer</t>
  </si>
  <si>
    <t>251212</t>
  </si>
  <si>
    <t>Medical Radiation Therapist</t>
  </si>
  <si>
    <t>251213</t>
  </si>
  <si>
    <t>Nuclear Medicine Technologist</t>
  </si>
  <si>
    <t>251214</t>
  </si>
  <si>
    <t>Sonographer</t>
  </si>
  <si>
    <t>251311</t>
  </si>
  <si>
    <t>Environmental Health Officer</t>
  </si>
  <si>
    <t>251312</t>
  </si>
  <si>
    <t>Occupational Health and Safety Adviser</t>
  </si>
  <si>
    <t>251411</t>
  </si>
  <si>
    <t>Optometrist</t>
  </si>
  <si>
    <t>251412</t>
  </si>
  <si>
    <t>Orthoptist</t>
  </si>
  <si>
    <t>251511</t>
  </si>
  <si>
    <t>Hospital Pharmacist</t>
  </si>
  <si>
    <t>251512</t>
  </si>
  <si>
    <t>Industrial Pharmacist</t>
  </si>
  <si>
    <t>251513</t>
  </si>
  <si>
    <t>Retail Pharmacist</t>
  </si>
  <si>
    <t>251911</t>
  </si>
  <si>
    <t>Health Promotion Officer</t>
  </si>
  <si>
    <t>251912</t>
  </si>
  <si>
    <t>Orthotist or Prosthetist</t>
  </si>
  <si>
    <t>251999</t>
  </si>
  <si>
    <t>Health Diagnostic and Promotion Professionals nec</t>
  </si>
  <si>
    <t>252111</t>
  </si>
  <si>
    <t>Chiropractor</t>
  </si>
  <si>
    <t>252112</t>
  </si>
  <si>
    <t>Osteopath</t>
  </si>
  <si>
    <t>252211</t>
  </si>
  <si>
    <t>Acupuncturist</t>
  </si>
  <si>
    <t>252212</t>
  </si>
  <si>
    <t>Homoeopath</t>
  </si>
  <si>
    <t>252213</t>
  </si>
  <si>
    <t>Naturopath</t>
  </si>
  <si>
    <t>252214</t>
  </si>
  <si>
    <t>Traditional Chinese Medicine Practitioner</t>
  </si>
  <si>
    <t>252215</t>
  </si>
  <si>
    <t>Traditional Māori Health Practitioner</t>
  </si>
  <si>
    <t>252299</t>
  </si>
  <si>
    <t>Complementary Health Therapists nec</t>
  </si>
  <si>
    <t>252311</t>
  </si>
  <si>
    <t>Dental Specialist</t>
  </si>
  <si>
    <t>252312</t>
  </si>
  <si>
    <t>Dentist</t>
  </si>
  <si>
    <t>252411</t>
  </si>
  <si>
    <t>Occupational Therapist</t>
  </si>
  <si>
    <t>252511</t>
  </si>
  <si>
    <t>Physiotherapist</t>
  </si>
  <si>
    <t>252611</t>
  </si>
  <si>
    <t>Podiatrist</t>
  </si>
  <si>
    <t>252711</t>
  </si>
  <si>
    <t>Audiologist</t>
  </si>
  <si>
    <t>252712</t>
  </si>
  <si>
    <t>Speech Pathologist (Aus) / Speech Language Therapist (NZ)</t>
  </si>
  <si>
    <t>253111</t>
  </si>
  <si>
    <t>General Practitioner</t>
  </si>
  <si>
    <t>253112</t>
  </si>
  <si>
    <t>Resident Medical Officer</t>
  </si>
  <si>
    <t>253211</t>
  </si>
  <si>
    <t>Anaesthetist</t>
  </si>
  <si>
    <t>253311</t>
  </si>
  <si>
    <t>Specialist Physician (General Medicine)</t>
  </si>
  <si>
    <t>253312</t>
  </si>
  <si>
    <t>Cardiologist</t>
  </si>
  <si>
    <t>253313</t>
  </si>
  <si>
    <t>Clinical Haematologist</t>
  </si>
  <si>
    <t>253314</t>
  </si>
  <si>
    <t>Medical Oncologist</t>
  </si>
  <si>
    <t>253315</t>
  </si>
  <si>
    <t>Endocrinologist</t>
  </si>
  <si>
    <t>253316</t>
  </si>
  <si>
    <t>Gastroenterologist</t>
  </si>
  <si>
    <t>253317</t>
  </si>
  <si>
    <t>Intensive Care Specialist</t>
  </si>
  <si>
    <t>253318</t>
  </si>
  <si>
    <t>Neurologist</t>
  </si>
  <si>
    <t>253321</t>
  </si>
  <si>
    <t>Paediatrician</t>
  </si>
  <si>
    <t>253322</t>
  </si>
  <si>
    <t>Renal Medicine Specialist</t>
  </si>
  <si>
    <t>253323</t>
  </si>
  <si>
    <t>Rheumatologist</t>
  </si>
  <si>
    <t>253324</t>
  </si>
  <si>
    <t>Thoracic Medicine Specialist</t>
  </si>
  <si>
    <t>253399</t>
  </si>
  <si>
    <t>Specialist Physicians nec</t>
  </si>
  <si>
    <t>253411</t>
  </si>
  <si>
    <t>Psychiatrist</t>
  </si>
  <si>
    <t>253511</t>
  </si>
  <si>
    <t>Surgeon (General)</t>
  </si>
  <si>
    <t>253512</t>
  </si>
  <si>
    <t>Cardiothoracic Surgeon</t>
  </si>
  <si>
    <t>253513</t>
  </si>
  <si>
    <t>Neurosurgeon</t>
  </si>
  <si>
    <t>253514</t>
  </si>
  <si>
    <t>Orthopaedic Surgeon</t>
  </si>
  <si>
    <t>253515</t>
  </si>
  <si>
    <t>Otorhinolaryngologist</t>
  </si>
  <si>
    <t>253516</t>
  </si>
  <si>
    <t>Paediatric Surgeon</t>
  </si>
  <si>
    <t>253517</t>
  </si>
  <si>
    <t>Plastic and Reconstructive Surgeon</t>
  </si>
  <si>
    <t>253518</t>
  </si>
  <si>
    <t>Urologist</t>
  </si>
  <si>
    <t>253521</t>
  </si>
  <si>
    <t>Vascular Surgeon</t>
  </si>
  <si>
    <t>253911</t>
  </si>
  <si>
    <t>Dermatologist</t>
  </si>
  <si>
    <t>253912</t>
  </si>
  <si>
    <t>Emergency Medicine Specialist</t>
  </si>
  <si>
    <t>253913</t>
  </si>
  <si>
    <t>Obstetrician and Gynaecologist</t>
  </si>
  <si>
    <t>253914</t>
  </si>
  <si>
    <t>Ophthalmologist</t>
  </si>
  <si>
    <t>253915</t>
  </si>
  <si>
    <t>Pathologist</t>
  </si>
  <si>
    <t>253917</t>
  </si>
  <si>
    <t>Diagnostic and Interventional Radiologist</t>
  </si>
  <si>
    <t>253918</t>
  </si>
  <si>
    <t>Radiation Oncologist</t>
  </si>
  <si>
    <t>253999</t>
  </si>
  <si>
    <t>Medical Practitioners nec</t>
  </si>
  <si>
    <t>254111</t>
  </si>
  <si>
    <t>Midwife</t>
  </si>
  <si>
    <t>254211</t>
  </si>
  <si>
    <t>Nurse Educator</t>
  </si>
  <si>
    <t>254212</t>
  </si>
  <si>
    <t>Nurse Researcher</t>
  </si>
  <si>
    <t>254311</t>
  </si>
  <si>
    <t>Nurse Manager</t>
  </si>
  <si>
    <t>254411</t>
  </si>
  <si>
    <t>Nurse Practitioner</t>
  </si>
  <si>
    <t>254412</t>
  </si>
  <si>
    <t>Registered Nurse (Aged Care)</t>
  </si>
  <si>
    <t>254413</t>
  </si>
  <si>
    <t>Registered Nurse (Child and Family Health)</t>
  </si>
  <si>
    <t>254414</t>
  </si>
  <si>
    <t>Registered Nurse (Community Health)</t>
  </si>
  <si>
    <t>254415</t>
  </si>
  <si>
    <t>Registered Nurse (Critical Care and Emergency)</t>
  </si>
  <si>
    <t>254416</t>
  </si>
  <si>
    <t>Registered Nurse (Developmental Disability)</t>
  </si>
  <si>
    <t>254417</t>
  </si>
  <si>
    <t>Registered Nurse (Disability and Rehabilitation)</t>
  </si>
  <si>
    <t>254418</t>
  </si>
  <si>
    <t>Registered Nurse (Medical)</t>
  </si>
  <si>
    <t>254421</t>
  </si>
  <si>
    <t>Registered Nurse (Medical Practice)</t>
  </si>
  <si>
    <t>254422</t>
  </si>
  <si>
    <t>Registered Nurse (Mental Health)</t>
  </si>
  <si>
    <t>254423</t>
  </si>
  <si>
    <t>Registered Nurse (Perioperative)</t>
  </si>
  <si>
    <t>254424</t>
  </si>
  <si>
    <t>Registered Nurse (Surgical)</t>
  </si>
  <si>
    <t>254425</t>
  </si>
  <si>
    <t>Registered Nurse (Paediatric)</t>
  </si>
  <si>
    <t>254499</t>
  </si>
  <si>
    <t>Registered Nurses nec</t>
  </si>
  <si>
    <t>261111</t>
  </si>
  <si>
    <t>ICT Business Analyst</t>
  </si>
  <si>
    <t>261112</t>
  </si>
  <si>
    <t>Systems Analyst</t>
  </si>
  <si>
    <t>261211</t>
  </si>
  <si>
    <t>Multimedia Specialist</t>
  </si>
  <si>
    <t>261212</t>
  </si>
  <si>
    <t>Web Developer</t>
  </si>
  <si>
    <t>261311</t>
  </si>
  <si>
    <t>Analyst Programmer</t>
  </si>
  <si>
    <t>261312</t>
  </si>
  <si>
    <t>Developer Programmer</t>
  </si>
  <si>
    <t>261313</t>
  </si>
  <si>
    <t>Software Engineer</t>
  </si>
  <si>
    <t>261314</t>
  </si>
  <si>
    <t>Software Tester</t>
  </si>
  <si>
    <t>261399</t>
  </si>
  <si>
    <t>Software and Applications Programmers nec</t>
  </si>
  <si>
    <t>262111</t>
  </si>
  <si>
    <t>Database Administrator</t>
  </si>
  <si>
    <t>262112</t>
  </si>
  <si>
    <t>ICT Security Specialist</t>
  </si>
  <si>
    <t>262113</t>
  </si>
  <si>
    <t>Systems Administrator</t>
  </si>
  <si>
    <t>263111</t>
  </si>
  <si>
    <t>Computer Network and Systems Engineer</t>
  </si>
  <si>
    <t>263112</t>
  </si>
  <si>
    <t>Network Administrator</t>
  </si>
  <si>
    <t>263113</t>
  </si>
  <si>
    <t>Network Analyst</t>
  </si>
  <si>
    <t>263211</t>
  </si>
  <si>
    <t>ICT Quality Assurance Engineer</t>
  </si>
  <si>
    <t>263212</t>
  </si>
  <si>
    <t>ICT Support Engineer</t>
  </si>
  <si>
    <t>263213</t>
  </si>
  <si>
    <t>ICT Systems Test Engineer</t>
  </si>
  <si>
    <t>263299</t>
  </si>
  <si>
    <t>ICT Support and Test Engineers nec</t>
  </si>
  <si>
    <t>263311</t>
  </si>
  <si>
    <t>Telecommunications Engineer</t>
  </si>
  <si>
    <t>263312</t>
  </si>
  <si>
    <t>Telecommunications Network Engineer</t>
  </si>
  <si>
    <t>271111</t>
  </si>
  <si>
    <t>Barrister</t>
  </si>
  <si>
    <t>271211</t>
  </si>
  <si>
    <t>Judge</t>
  </si>
  <si>
    <t>271212</t>
  </si>
  <si>
    <t>Magistrate</t>
  </si>
  <si>
    <t>271213</t>
  </si>
  <si>
    <t>Tribunal Member</t>
  </si>
  <si>
    <t>271214</t>
  </si>
  <si>
    <t>Intellectual Property Lawyer</t>
  </si>
  <si>
    <t>271299</t>
  </si>
  <si>
    <t>Judicial and Other Legal Professionals nec</t>
  </si>
  <si>
    <t>271311</t>
  </si>
  <si>
    <t>Solicitor</t>
  </si>
  <si>
    <t>272111</t>
  </si>
  <si>
    <t>Careers Counsellor</t>
  </si>
  <si>
    <t>272112</t>
  </si>
  <si>
    <t>Drug and Alcohol Counsellor</t>
  </si>
  <si>
    <t>272113</t>
  </si>
  <si>
    <t>Family and Marriage Counsellor</t>
  </si>
  <si>
    <t>272114</t>
  </si>
  <si>
    <t>Rehabilitation Counsellor</t>
  </si>
  <si>
    <t>272115</t>
  </si>
  <si>
    <t>Student Counsellor</t>
  </si>
  <si>
    <t>272199</t>
  </si>
  <si>
    <t>Counsellors nec</t>
  </si>
  <si>
    <t>272211</t>
  </si>
  <si>
    <t>Minister of Religion</t>
  </si>
  <si>
    <t>272311</t>
  </si>
  <si>
    <t>Clinical Psychologist</t>
  </si>
  <si>
    <t>272312</t>
  </si>
  <si>
    <t>Educational Psychologist</t>
  </si>
  <si>
    <t>272313</t>
  </si>
  <si>
    <t>Organisational Psychologist</t>
  </si>
  <si>
    <t>272314</t>
  </si>
  <si>
    <t>Psychotherapist</t>
  </si>
  <si>
    <t>272399</t>
  </si>
  <si>
    <t>Psychologists nec</t>
  </si>
  <si>
    <t>272411</t>
  </si>
  <si>
    <t>Historian</t>
  </si>
  <si>
    <t>272412</t>
  </si>
  <si>
    <t>Interpreter</t>
  </si>
  <si>
    <t>272413</t>
  </si>
  <si>
    <t>Translator</t>
  </si>
  <si>
    <t>272414</t>
  </si>
  <si>
    <t>Archaeologist</t>
  </si>
  <si>
    <t>272499</t>
  </si>
  <si>
    <t>Social Professionals nec</t>
  </si>
  <si>
    <t>272511</t>
  </si>
  <si>
    <t>Social Worker</t>
  </si>
  <si>
    <t>272611</t>
  </si>
  <si>
    <t>Community Arts Worker</t>
  </si>
  <si>
    <t>272612</t>
  </si>
  <si>
    <t>Recreation Officer (Aus) / Recreation Coordinator (NZ)</t>
  </si>
  <si>
    <t>272613</t>
  </si>
  <si>
    <t>Welfare Worker</t>
  </si>
  <si>
    <t>311111</t>
  </si>
  <si>
    <t>Agricultural Technician</t>
  </si>
  <si>
    <t>311211</t>
  </si>
  <si>
    <t>Anaesthetic Technician</t>
  </si>
  <si>
    <t>311212</t>
  </si>
  <si>
    <t>Cardiac Technician</t>
  </si>
  <si>
    <t>311213</t>
  </si>
  <si>
    <t>Medical Laboratory Technician</t>
  </si>
  <si>
    <t>311214</t>
  </si>
  <si>
    <t>Operating Theatre Technician</t>
  </si>
  <si>
    <t>311215</t>
  </si>
  <si>
    <t>Pharmacy Technician</t>
  </si>
  <si>
    <t>311216</t>
  </si>
  <si>
    <t>Pathology Collector (Aus)/Phlebotomist (NZ)</t>
  </si>
  <si>
    <t>311299</t>
  </si>
  <si>
    <t>Medical Technicians nec</t>
  </si>
  <si>
    <t>311311</t>
  </si>
  <si>
    <t>Fisheries Officer</t>
  </si>
  <si>
    <t>311312</t>
  </si>
  <si>
    <t>Meat Inspector</t>
  </si>
  <si>
    <t>311313</t>
  </si>
  <si>
    <t>Quarantine Officer</t>
  </si>
  <si>
    <t>311399</t>
  </si>
  <si>
    <t>Primary Products Inspectors nec</t>
  </si>
  <si>
    <t>311411</t>
  </si>
  <si>
    <t>Chemistry Technician</t>
  </si>
  <si>
    <t>311412</t>
  </si>
  <si>
    <t>Earth Science Technician</t>
  </si>
  <si>
    <t>311413</t>
  </si>
  <si>
    <t>Life Science Technician</t>
  </si>
  <si>
    <t>311414</t>
  </si>
  <si>
    <t>School Laboratory Technician</t>
  </si>
  <si>
    <t>311415</t>
  </si>
  <si>
    <t>Hydrographer</t>
  </si>
  <si>
    <t>311499</t>
  </si>
  <si>
    <t>Science Technicians nec</t>
  </si>
  <si>
    <t>312111</t>
  </si>
  <si>
    <t>Architectural Draftsperson</t>
  </si>
  <si>
    <t>312112</t>
  </si>
  <si>
    <t>Building Associate</t>
  </si>
  <si>
    <t>312113</t>
  </si>
  <si>
    <t>Building Inspector</t>
  </si>
  <si>
    <t>312114</t>
  </si>
  <si>
    <t>Construction Estimator</t>
  </si>
  <si>
    <t>312115</t>
  </si>
  <si>
    <t>Plumbing Inspector</t>
  </si>
  <si>
    <t>312116</t>
  </si>
  <si>
    <t>Surveying or Spatial Science Technician</t>
  </si>
  <si>
    <t>312199</t>
  </si>
  <si>
    <t>Architectural, Building and Surveying Technicians nec</t>
  </si>
  <si>
    <t>312211</t>
  </si>
  <si>
    <t>Civil Engineering Draftsperson</t>
  </si>
  <si>
    <t>312212</t>
  </si>
  <si>
    <t>Civil Engineering Technician</t>
  </si>
  <si>
    <t>312311</t>
  </si>
  <si>
    <t>Electrical Engineering Draftsperson</t>
  </si>
  <si>
    <t>312312</t>
  </si>
  <si>
    <t>Electrical Engineering Technician</t>
  </si>
  <si>
    <t>312411</t>
  </si>
  <si>
    <t>Electronic Engineering Draftsperson</t>
  </si>
  <si>
    <t>312412</t>
  </si>
  <si>
    <t>Electronic Engineering Technician</t>
  </si>
  <si>
    <t>312511</t>
  </si>
  <si>
    <t>Mechanical Engineering Draftsperson</t>
  </si>
  <si>
    <t>312512</t>
  </si>
  <si>
    <t>Mechanical Engineering Technician</t>
  </si>
  <si>
    <t>312611</t>
  </si>
  <si>
    <t>Safety Inspector</t>
  </si>
  <si>
    <t>312911</t>
  </si>
  <si>
    <t>Maintenance Planner</t>
  </si>
  <si>
    <t>312912</t>
  </si>
  <si>
    <t>Metallurgical or Materials Technician</t>
  </si>
  <si>
    <t>312913</t>
  </si>
  <si>
    <t>Mine Deputy</t>
  </si>
  <si>
    <t>312999</t>
  </si>
  <si>
    <t>Building and Engineering Technicians nec</t>
  </si>
  <si>
    <t>313111</t>
  </si>
  <si>
    <t>Hardware Technician</t>
  </si>
  <si>
    <t>313112</t>
  </si>
  <si>
    <t>ICT Customer Support Officer</t>
  </si>
  <si>
    <t>313113</t>
  </si>
  <si>
    <t>Web Administrator</t>
  </si>
  <si>
    <t>313199</t>
  </si>
  <si>
    <t>ICT Support Technicians nec</t>
  </si>
  <si>
    <t>313211</t>
  </si>
  <si>
    <t>Radiocommunications Technician</t>
  </si>
  <si>
    <t>313212</t>
  </si>
  <si>
    <t>Telecommunications Field Engineer</t>
  </si>
  <si>
    <t>313213</t>
  </si>
  <si>
    <t>Telecommunications Network Planner</t>
  </si>
  <si>
    <t>313214</t>
  </si>
  <si>
    <t>Telecommunications Technical Officer or Technologist</t>
  </si>
  <si>
    <t>321111</t>
  </si>
  <si>
    <t>Automotive Electrician</t>
  </si>
  <si>
    <t>321211</t>
  </si>
  <si>
    <t>Motor Mechanic (General)</t>
  </si>
  <si>
    <t>321212</t>
  </si>
  <si>
    <t>Diesel Motor Mechanic</t>
  </si>
  <si>
    <t>321213</t>
  </si>
  <si>
    <t>Motorcycle Mechanic</t>
  </si>
  <si>
    <t>321214</t>
  </si>
  <si>
    <t>Small Engine Mechanic</t>
  </si>
  <si>
    <t>322111</t>
  </si>
  <si>
    <t>Blacksmith</t>
  </si>
  <si>
    <t>322112</t>
  </si>
  <si>
    <t>Electroplater</t>
  </si>
  <si>
    <t>322113</t>
  </si>
  <si>
    <t>Farrier</t>
  </si>
  <si>
    <t>322114</t>
  </si>
  <si>
    <t>Metal Casting Trades Worker</t>
  </si>
  <si>
    <t>322115</t>
  </si>
  <si>
    <t>Metal Polisher</t>
  </si>
  <si>
    <t>322211</t>
  </si>
  <si>
    <t>Sheetmetal Trades Worker</t>
  </si>
  <si>
    <t>322311</t>
  </si>
  <si>
    <t>Metal Fabricator</t>
  </si>
  <si>
    <t>322312</t>
  </si>
  <si>
    <t>Pressure Welder</t>
  </si>
  <si>
    <t>322313</t>
  </si>
  <si>
    <t>Welder (First Class) (Aus) / Welder (NZ)</t>
  </si>
  <si>
    <t>323111</t>
  </si>
  <si>
    <t>Aircraft Maintenance Engineer (Avionics)</t>
  </si>
  <si>
    <t>323112</t>
  </si>
  <si>
    <t>Aircraft Maintenance Engineer (Mechanical)</t>
  </si>
  <si>
    <t>323113</t>
  </si>
  <si>
    <t>Aircraft Maintenance Engineer (Structures)</t>
  </si>
  <si>
    <t>323211</t>
  </si>
  <si>
    <t>Fitter (General)</t>
  </si>
  <si>
    <t>323212</t>
  </si>
  <si>
    <t>Fitter and Turner</t>
  </si>
  <si>
    <t>323213</t>
  </si>
  <si>
    <t>Fitter-Welder</t>
  </si>
  <si>
    <t>323214</t>
  </si>
  <si>
    <t>Metal Machinist (First Class)</t>
  </si>
  <si>
    <t>323215</t>
  </si>
  <si>
    <t>Textile, Clothing and Footwear Mechanic</t>
  </si>
  <si>
    <t>323299</t>
  </si>
  <si>
    <t>Metal Fitters and Machinists nec</t>
  </si>
  <si>
    <t>323311</t>
  </si>
  <si>
    <t>Engraver</t>
  </si>
  <si>
    <t>323312</t>
  </si>
  <si>
    <t>Gunsmith</t>
  </si>
  <si>
    <t>323313</t>
  </si>
  <si>
    <t>Locksmith</t>
  </si>
  <si>
    <t>323314</t>
  </si>
  <si>
    <t>Precision Instrument Maker and Repairer</t>
  </si>
  <si>
    <t>323315</t>
  </si>
  <si>
    <t>Saw Doctor</t>
  </si>
  <si>
    <t>323316</t>
  </si>
  <si>
    <t>Watch and Clock Maker and Repairer</t>
  </si>
  <si>
    <t>323411</t>
  </si>
  <si>
    <t>Engineering Patternmaker</t>
  </si>
  <si>
    <t>323412</t>
  </si>
  <si>
    <t>Toolmaker</t>
  </si>
  <si>
    <t>324111</t>
  </si>
  <si>
    <t>Panelbeater</t>
  </si>
  <si>
    <t>324211</t>
  </si>
  <si>
    <t>Vehicle Body Builder</t>
  </si>
  <si>
    <t>324212</t>
  </si>
  <si>
    <t>Vehicle Trimmer</t>
  </si>
  <si>
    <t>324311</t>
  </si>
  <si>
    <t>Vehicle Painter</t>
  </si>
  <si>
    <t>331111</t>
  </si>
  <si>
    <t>Bricklayer</t>
  </si>
  <si>
    <t>331112</t>
  </si>
  <si>
    <t>Stonemason</t>
  </si>
  <si>
    <t>331211</t>
  </si>
  <si>
    <t>Carpenter and Joiner</t>
  </si>
  <si>
    <t>331212</t>
  </si>
  <si>
    <t>Carpenter</t>
  </si>
  <si>
    <t>331213</t>
  </si>
  <si>
    <t>Joiner</t>
  </si>
  <si>
    <t>332111</t>
  </si>
  <si>
    <t>Floor Finisher</t>
  </si>
  <si>
    <t>332211</t>
  </si>
  <si>
    <t>Painting Trades Worker</t>
  </si>
  <si>
    <t>333111</t>
  </si>
  <si>
    <t>Glazier</t>
  </si>
  <si>
    <t>333211</t>
  </si>
  <si>
    <t>Fibrous Plasterer</t>
  </si>
  <si>
    <t>333212</t>
  </si>
  <si>
    <t>Solid Plasterer</t>
  </si>
  <si>
    <t>333311</t>
  </si>
  <si>
    <t>Roof Tiler</t>
  </si>
  <si>
    <t>333411</t>
  </si>
  <si>
    <t>Wall and Floor Tiler</t>
  </si>
  <si>
    <t>334111</t>
  </si>
  <si>
    <t>Plumber (General)</t>
  </si>
  <si>
    <t>334112</t>
  </si>
  <si>
    <t>Airconditioning and Mechanical Services Plumber</t>
  </si>
  <si>
    <t>334113</t>
  </si>
  <si>
    <t>Drainer (Aus) / Drainlayer (NZ)</t>
  </si>
  <si>
    <t>334114</t>
  </si>
  <si>
    <t>Gasfitter</t>
  </si>
  <si>
    <t>334115</t>
  </si>
  <si>
    <t>Roof Plumber</t>
  </si>
  <si>
    <t>341111</t>
  </si>
  <si>
    <t>Electrician (General)</t>
  </si>
  <si>
    <t>341112</t>
  </si>
  <si>
    <t>Electrician (Special Class)</t>
  </si>
  <si>
    <t>341113</t>
  </si>
  <si>
    <t>Lift Mechanic</t>
  </si>
  <si>
    <t>342111</t>
  </si>
  <si>
    <t>Airconditioning and Refrigeration Mechanic</t>
  </si>
  <si>
    <t>342211</t>
  </si>
  <si>
    <t>Electrical Linesworker (Aus) / Electrical Line Mechanic (NZ)</t>
  </si>
  <si>
    <t>342212</t>
  </si>
  <si>
    <t>Technical Cable Jointer</t>
  </si>
  <si>
    <t>342311</t>
  </si>
  <si>
    <t>Business Machine Mechanic</t>
  </si>
  <si>
    <t>342312</t>
  </si>
  <si>
    <t>Communications Operator</t>
  </si>
  <si>
    <t>342313</t>
  </si>
  <si>
    <t>Electronic Equipment Trades Worker</t>
  </si>
  <si>
    <t>342314</t>
  </si>
  <si>
    <t>Electronic Instrument Trades Worker (General)</t>
  </si>
  <si>
    <t>342315</t>
  </si>
  <si>
    <t>Electronic Instrument Trades Worker (Special Class)</t>
  </si>
  <si>
    <t>342411</t>
  </si>
  <si>
    <t>Cabler (Data and Telecommunications)</t>
  </si>
  <si>
    <t>342412</t>
  </si>
  <si>
    <t>Telecommunications Cable Jointer</t>
  </si>
  <si>
    <t>342413</t>
  </si>
  <si>
    <t>Telecommunications Linesworker (Aus) / Telecommunications Line Mechanic (NZ)</t>
  </si>
  <si>
    <t>342414</t>
  </si>
  <si>
    <t>Telecommunications Technician</t>
  </si>
  <si>
    <t>351111</t>
  </si>
  <si>
    <t>Baker</t>
  </si>
  <si>
    <t>351112</t>
  </si>
  <si>
    <t>Pastrycook</t>
  </si>
  <si>
    <t>351211</t>
  </si>
  <si>
    <t>Butcher or Smallgoods Maker</t>
  </si>
  <si>
    <t>351311</t>
  </si>
  <si>
    <t>Chef</t>
  </si>
  <si>
    <t>351411</t>
  </si>
  <si>
    <t>Cook</t>
  </si>
  <si>
    <t>361111</t>
  </si>
  <si>
    <t>Dog Handler or Trainer</t>
  </si>
  <si>
    <t>361112</t>
  </si>
  <si>
    <t>Horse Trainer</t>
  </si>
  <si>
    <t>361113</t>
  </si>
  <si>
    <t>Pet Groomer</t>
  </si>
  <si>
    <t>361114</t>
  </si>
  <si>
    <t>Zookeeper</t>
  </si>
  <si>
    <t>361115</t>
  </si>
  <si>
    <t>Kennel Hand</t>
  </si>
  <si>
    <t>361199</t>
  </si>
  <si>
    <t>Animal Attendants and Trainers nec</t>
  </si>
  <si>
    <t>361211</t>
  </si>
  <si>
    <t>Shearer</t>
  </si>
  <si>
    <t>361311</t>
  </si>
  <si>
    <t>Veterinary Nurse</t>
  </si>
  <si>
    <t>362111</t>
  </si>
  <si>
    <t>Florist</t>
  </si>
  <si>
    <t>362211</t>
  </si>
  <si>
    <t>Gardener (General)</t>
  </si>
  <si>
    <t>362212</t>
  </si>
  <si>
    <t>Arborist</t>
  </si>
  <si>
    <t>362213</t>
  </si>
  <si>
    <t>Landscape Gardener</t>
  </si>
  <si>
    <t>362311</t>
  </si>
  <si>
    <t>Greenkeeper</t>
  </si>
  <si>
    <t>362411</t>
  </si>
  <si>
    <t>Nurseryperson</t>
  </si>
  <si>
    <t>391111</t>
  </si>
  <si>
    <t>Hairdresser</t>
  </si>
  <si>
    <t>392111</t>
  </si>
  <si>
    <t>Print Finisher</t>
  </si>
  <si>
    <t>392112</t>
  </si>
  <si>
    <t>Screen Printer</t>
  </si>
  <si>
    <t>392211</t>
  </si>
  <si>
    <t>Graphic Pre-press Trades Worker</t>
  </si>
  <si>
    <t>392311</t>
  </si>
  <si>
    <t>Printing Machinist</t>
  </si>
  <si>
    <t>392312</t>
  </si>
  <si>
    <t>Small Offset Printer</t>
  </si>
  <si>
    <t>393111</t>
  </si>
  <si>
    <t>Canvas Goods Fabricator</t>
  </si>
  <si>
    <t>393112</t>
  </si>
  <si>
    <t>Leather Goods Maker</t>
  </si>
  <si>
    <t>393113</t>
  </si>
  <si>
    <t>Sail Maker</t>
  </si>
  <si>
    <t>393114</t>
  </si>
  <si>
    <t>Shoemaker</t>
  </si>
  <si>
    <t>393211</t>
  </si>
  <si>
    <t>Apparel Cutter</t>
  </si>
  <si>
    <t>393212</t>
  </si>
  <si>
    <t>Clothing Patternmaker</t>
  </si>
  <si>
    <t>393213</t>
  </si>
  <si>
    <t>Dressmaker or Tailor</t>
  </si>
  <si>
    <t>393299</t>
  </si>
  <si>
    <t>Clothing Trades Workers nec</t>
  </si>
  <si>
    <t>393311</t>
  </si>
  <si>
    <t>Upholsterer</t>
  </si>
  <si>
    <t>394111</t>
  </si>
  <si>
    <t>Cabinetmaker</t>
  </si>
  <si>
    <t>394211</t>
  </si>
  <si>
    <t>Furniture Finisher</t>
  </si>
  <si>
    <t>394212</t>
  </si>
  <si>
    <t>Picture Framer</t>
  </si>
  <si>
    <t>394213</t>
  </si>
  <si>
    <t>Wood Machinist</t>
  </si>
  <si>
    <t>394214</t>
  </si>
  <si>
    <t>Wood Turner</t>
  </si>
  <si>
    <t>394299</t>
  </si>
  <si>
    <t>Wood Machinists and Other Wood Trades Workers nec</t>
  </si>
  <si>
    <t>399111</t>
  </si>
  <si>
    <t>Boat Builder and Repairer</t>
  </si>
  <si>
    <t>399112</t>
  </si>
  <si>
    <t>Shipwright</t>
  </si>
  <si>
    <t>399211</t>
  </si>
  <si>
    <t>Chemical Plant Operator</t>
  </si>
  <si>
    <t>399212</t>
  </si>
  <si>
    <t>Gas or Petroleum Operator</t>
  </si>
  <si>
    <t>399213</t>
  </si>
  <si>
    <t>Power Generation Plant Operator</t>
  </si>
  <si>
    <t>399311</t>
  </si>
  <si>
    <t>Gallery or Museum Technician</t>
  </si>
  <si>
    <t>399312</t>
  </si>
  <si>
    <t>Library Technician</t>
  </si>
  <si>
    <t>399411</t>
  </si>
  <si>
    <t>Jeweller</t>
  </si>
  <si>
    <t>399511</t>
  </si>
  <si>
    <t>Broadcast Transmitter Operator</t>
  </si>
  <si>
    <t>399512</t>
  </si>
  <si>
    <t>Camera Operator (Film, Television or Video)</t>
  </si>
  <si>
    <t>399513</t>
  </si>
  <si>
    <t>Light Technician</t>
  </si>
  <si>
    <t>399514</t>
  </si>
  <si>
    <t>Make Up Artist</t>
  </si>
  <si>
    <t>399515</t>
  </si>
  <si>
    <t>Musical Instrument Maker or Repairer</t>
  </si>
  <si>
    <t>399516</t>
  </si>
  <si>
    <t>Sound Technician</t>
  </si>
  <si>
    <t>399517</t>
  </si>
  <si>
    <t>Television Equipment Operator</t>
  </si>
  <si>
    <t>399599</t>
  </si>
  <si>
    <t>Performing Arts Technicians nec</t>
  </si>
  <si>
    <t>399611</t>
  </si>
  <si>
    <t>Signwriter</t>
  </si>
  <si>
    <t>399911</t>
  </si>
  <si>
    <t>Diver</t>
  </si>
  <si>
    <t>399912</t>
  </si>
  <si>
    <t>Interior Decorator</t>
  </si>
  <si>
    <t>399913</t>
  </si>
  <si>
    <t>Optical Dispenser (Aus) / Dispensing Optician (NZ)</t>
  </si>
  <si>
    <t>399914</t>
  </si>
  <si>
    <t>Optical Mechanic</t>
  </si>
  <si>
    <t>399915</t>
  </si>
  <si>
    <t>Photographer's Assistant</t>
  </si>
  <si>
    <t>399916</t>
  </si>
  <si>
    <t>Plastics Technician</t>
  </si>
  <si>
    <t>399917</t>
  </si>
  <si>
    <t>Wool Classer</t>
  </si>
  <si>
    <t>399918</t>
  </si>
  <si>
    <t>Fire Protection Equipment Technician</t>
  </si>
  <si>
    <t>399999</t>
  </si>
  <si>
    <t>Technicians and Trades Workers nec</t>
  </si>
  <si>
    <t>411111</t>
  </si>
  <si>
    <t>Ambulance Officer</t>
  </si>
  <si>
    <t>411112</t>
  </si>
  <si>
    <t>Intensive Care Ambulance Paramedic (Aus) / Ambulance Paramedic (NZ)</t>
  </si>
  <si>
    <t>411211</t>
  </si>
  <si>
    <t>Dental Hygienist</t>
  </si>
  <si>
    <t>411212</t>
  </si>
  <si>
    <t>Dental Prosthetist</t>
  </si>
  <si>
    <t>411213</t>
  </si>
  <si>
    <t>Dental Technician</t>
  </si>
  <si>
    <t>411214</t>
  </si>
  <si>
    <t>Dental Therapist</t>
  </si>
  <si>
    <t>411311</t>
  </si>
  <si>
    <t>Diversional Therapist</t>
  </si>
  <si>
    <t>411411</t>
  </si>
  <si>
    <t>Enrolled Nurse</t>
  </si>
  <si>
    <t>411412</t>
  </si>
  <si>
    <t>Mothercraft Nurse</t>
  </si>
  <si>
    <t>411511</t>
  </si>
  <si>
    <t>Aboriginal and Torres Strait Islander Health Worker</t>
  </si>
  <si>
    <t>411512</t>
  </si>
  <si>
    <t>Kaiāwhina (Hauora) (Māori Health Assistant)</t>
  </si>
  <si>
    <t>411611</t>
  </si>
  <si>
    <t>Massage Therapist</t>
  </si>
  <si>
    <t>411711</t>
  </si>
  <si>
    <t>Community Worker</t>
  </si>
  <si>
    <t>411712</t>
  </si>
  <si>
    <t>Disabilities Services Officer</t>
  </si>
  <si>
    <t>411713</t>
  </si>
  <si>
    <t>Family Support Worker</t>
  </si>
  <si>
    <t>411714</t>
  </si>
  <si>
    <t>Parole or Probation Officer</t>
  </si>
  <si>
    <t>411715</t>
  </si>
  <si>
    <t>Residential Care Officer</t>
  </si>
  <si>
    <t>411716</t>
  </si>
  <si>
    <t>Youth Worker</t>
  </si>
  <si>
    <t>421111</t>
  </si>
  <si>
    <t>Child Care Worker</t>
  </si>
  <si>
    <t>421112</t>
  </si>
  <si>
    <t>Family Day Care Worker</t>
  </si>
  <si>
    <t>421113</t>
  </si>
  <si>
    <t>Nanny</t>
  </si>
  <si>
    <t>421114</t>
  </si>
  <si>
    <t>Out of School Hours Care Worker</t>
  </si>
  <si>
    <t>422111</t>
  </si>
  <si>
    <t>Aboriginal and Torres Strait Islander Education Worker</t>
  </si>
  <si>
    <t>422112</t>
  </si>
  <si>
    <t>Integration Aide</t>
  </si>
  <si>
    <t>422113</t>
  </si>
  <si>
    <t>Kaiāwhina Kohanga Reo (Māori Language Nest Assistant)</t>
  </si>
  <si>
    <t>422114</t>
  </si>
  <si>
    <t>Kaiāwhina Kura Kaupapa Māori (Māori-medium School Assistant)</t>
  </si>
  <si>
    <t>422115</t>
  </si>
  <si>
    <t>Preschool Aide</t>
  </si>
  <si>
    <t>422116</t>
  </si>
  <si>
    <t>Teachers' Aide</t>
  </si>
  <si>
    <t>423111</t>
  </si>
  <si>
    <t>Aged or Disabled Carer</t>
  </si>
  <si>
    <t>423211</t>
  </si>
  <si>
    <t>Dental Assistant</t>
  </si>
  <si>
    <t>423311</t>
  </si>
  <si>
    <t>Hospital Orderly</t>
  </si>
  <si>
    <t>423312</t>
  </si>
  <si>
    <t>Nursing Support Worker</t>
  </si>
  <si>
    <t>423313</t>
  </si>
  <si>
    <t>Personal Care Assistant</t>
  </si>
  <si>
    <t>423314</t>
  </si>
  <si>
    <t>Therapy Aide</t>
  </si>
  <si>
    <t>423411</t>
  </si>
  <si>
    <t>Child or Youth Residential Care Assistant</t>
  </si>
  <si>
    <t>423412</t>
  </si>
  <si>
    <t>Hostel Parent</t>
  </si>
  <si>
    <t>423413</t>
  </si>
  <si>
    <t>Refuge Worker</t>
  </si>
  <si>
    <t>431111</t>
  </si>
  <si>
    <t>Bar Attendant</t>
  </si>
  <si>
    <t>431112</t>
  </si>
  <si>
    <t>Barista</t>
  </si>
  <si>
    <t>431211</t>
  </si>
  <si>
    <t>Cafe Worker</t>
  </si>
  <si>
    <t>431311</t>
  </si>
  <si>
    <t>Gaming Worker</t>
  </si>
  <si>
    <t>431411</t>
  </si>
  <si>
    <t>Hotel Service Manager</t>
  </si>
  <si>
    <t>431511</t>
  </si>
  <si>
    <t>Waiter</t>
  </si>
  <si>
    <t>431911</t>
  </si>
  <si>
    <t>Bar Useful or Busser</t>
  </si>
  <si>
    <t>431912</t>
  </si>
  <si>
    <t>Doorperson or Luggage Porter</t>
  </si>
  <si>
    <t>431999</t>
  </si>
  <si>
    <t>Hospitality Workers nec</t>
  </si>
  <si>
    <t>441111</t>
  </si>
  <si>
    <t>Defence Force Member - Other Ranks</t>
  </si>
  <si>
    <t>441211</t>
  </si>
  <si>
    <t>Emergency Service Worker</t>
  </si>
  <si>
    <t>441212</t>
  </si>
  <si>
    <t>Fire Fighter</t>
  </si>
  <si>
    <t>441311</t>
  </si>
  <si>
    <t>Detective</t>
  </si>
  <si>
    <t>441312</t>
  </si>
  <si>
    <t>Police Officer</t>
  </si>
  <si>
    <t>442111</t>
  </si>
  <si>
    <t>Prison Officer</t>
  </si>
  <si>
    <t>442211</t>
  </si>
  <si>
    <t>Alarm, Security or Surveillance Monitor</t>
  </si>
  <si>
    <t>442212</t>
  </si>
  <si>
    <t>Armoured Car Escort</t>
  </si>
  <si>
    <t>442213</t>
  </si>
  <si>
    <t>Crowd Controller</t>
  </si>
  <si>
    <t>442214</t>
  </si>
  <si>
    <t>Private Investigator</t>
  </si>
  <si>
    <t>442215</t>
  </si>
  <si>
    <t>Retail Loss Prevention Officer</t>
  </si>
  <si>
    <t>442216</t>
  </si>
  <si>
    <t>Security Consultant</t>
  </si>
  <si>
    <t>442217</t>
  </si>
  <si>
    <t>Security Officer</t>
  </si>
  <si>
    <t>442299</t>
  </si>
  <si>
    <t>Security Officers and Guards nec</t>
  </si>
  <si>
    <t>451111</t>
  </si>
  <si>
    <t>Beauty Therapist</t>
  </si>
  <si>
    <t>451211</t>
  </si>
  <si>
    <t>Driving Instructor</t>
  </si>
  <si>
    <t>451311</t>
  </si>
  <si>
    <t>Funeral Director</t>
  </si>
  <si>
    <t>451399</t>
  </si>
  <si>
    <t>Funeral Workers nec</t>
  </si>
  <si>
    <t>451411</t>
  </si>
  <si>
    <t>Gallery or Museum Guide</t>
  </si>
  <si>
    <t>451412</t>
  </si>
  <si>
    <t>Tour Guide</t>
  </si>
  <si>
    <t>451511</t>
  </si>
  <si>
    <t>Natural Remedy Consultant</t>
  </si>
  <si>
    <t>451512</t>
  </si>
  <si>
    <t>Weight Loss Consultant</t>
  </si>
  <si>
    <t>451513</t>
  </si>
  <si>
    <t>Herbalist (Western)</t>
  </si>
  <si>
    <t>451611</t>
  </si>
  <si>
    <t>Tourist Information Officer</t>
  </si>
  <si>
    <t>451612</t>
  </si>
  <si>
    <t>Travel Consultant</t>
  </si>
  <si>
    <t>451711</t>
  </si>
  <si>
    <t>Flight Attendant</t>
  </si>
  <si>
    <t>451799</t>
  </si>
  <si>
    <t>Travel Attendants nec</t>
  </si>
  <si>
    <t>451811</t>
  </si>
  <si>
    <t>Civil Celebrant</t>
  </si>
  <si>
    <t>451812</t>
  </si>
  <si>
    <t>Hair or Beauty Salon Assistant</t>
  </si>
  <si>
    <t>451813</t>
  </si>
  <si>
    <t>Sex Worker or Escort</t>
  </si>
  <si>
    <t>451814</t>
  </si>
  <si>
    <t>Body Artist</t>
  </si>
  <si>
    <t>451815</t>
  </si>
  <si>
    <t>First Aid Trainer</t>
  </si>
  <si>
    <t>451816</t>
  </si>
  <si>
    <t>Religious Assistant</t>
  </si>
  <si>
    <t>451899</t>
  </si>
  <si>
    <t>Personal Service Workers nec</t>
  </si>
  <si>
    <t>452111</t>
  </si>
  <si>
    <t>Fitness Instructor</t>
  </si>
  <si>
    <t>452211</t>
  </si>
  <si>
    <t>Bungy Jump Master</t>
  </si>
  <si>
    <t>452212</t>
  </si>
  <si>
    <t>Fishing Guide</t>
  </si>
  <si>
    <t>452213</t>
  </si>
  <si>
    <t>Hunting Guide</t>
  </si>
  <si>
    <t>452214</t>
  </si>
  <si>
    <t>Mountain or Glacier Guide</t>
  </si>
  <si>
    <t>452215</t>
  </si>
  <si>
    <t>Outdoor Adventure Instructor</t>
  </si>
  <si>
    <t>452216</t>
  </si>
  <si>
    <t>Trekking Guide</t>
  </si>
  <si>
    <t>452217</t>
  </si>
  <si>
    <t>Whitewater Rafting Guide</t>
  </si>
  <si>
    <t>452299</t>
  </si>
  <si>
    <t>Outdoor Adventure Guides nec</t>
  </si>
  <si>
    <t>452311</t>
  </si>
  <si>
    <t>Diving Instructor (Open Water)</t>
  </si>
  <si>
    <t>452312</t>
  </si>
  <si>
    <t>Gymnastics Coach or Instructor</t>
  </si>
  <si>
    <t>452313</t>
  </si>
  <si>
    <t>Horse Riding Coach or Instructor</t>
  </si>
  <si>
    <t>452314</t>
  </si>
  <si>
    <t>Snowsport Instructor</t>
  </si>
  <si>
    <t>452315</t>
  </si>
  <si>
    <t>Swimming Coach or Instructor</t>
  </si>
  <si>
    <t>452316</t>
  </si>
  <si>
    <t>Tennis Coach</t>
  </si>
  <si>
    <t>452317</t>
  </si>
  <si>
    <t>Other Sports Coach or Instructor</t>
  </si>
  <si>
    <t>452318</t>
  </si>
  <si>
    <t>Dog or Horse Racing Official</t>
  </si>
  <si>
    <t>452321</t>
  </si>
  <si>
    <t>Sports Development Officer</t>
  </si>
  <si>
    <t>452322</t>
  </si>
  <si>
    <t>Sports Umpire</t>
  </si>
  <si>
    <t>452323</t>
  </si>
  <si>
    <t>Other Sports Official</t>
  </si>
  <si>
    <t>452411</t>
  </si>
  <si>
    <t>Footballer</t>
  </si>
  <si>
    <t>452412</t>
  </si>
  <si>
    <t>Golfer</t>
  </si>
  <si>
    <t>452413</t>
  </si>
  <si>
    <t>Jockey</t>
  </si>
  <si>
    <t>452414</t>
  </si>
  <si>
    <t>Lifeguard</t>
  </si>
  <si>
    <t>452499</t>
  </si>
  <si>
    <t>Sportspersons nec</t>
  </si>
  <si>
    <t>511111</t>
  </si>
  <si>
    <t>Contract Administrator</t>
  </si>
  <si>
    <t>511112</t>
  </si>
  <si>
    <t>Program or Project Administrator</t>
  </si>
  <si>
    <t>512111</t>
  </si>
  <si>
    <t>Office Manager</t>
  </si>
  <si>
    <t>512211</t>
  </si>
  <si>
    <t>Health Practice Manager</t>
  </si>
  <si>
    <t>512299</t>
  </si>
  <si>
    <t>Practice Managers nec</t>
  </si>
  <si>
    <t>521111</t>
  </si>
  <si>
    <t>Personal Assistant</t>
  </si>
  <si>
    <t>521211</t>
  </si>
  <si>
    <t>Secretary (General)</t>
  </si>
  <si>
    <t>521212</t>
  </si>
  <si>
    <t>Legal Secretary</t>
  </si>
  <si>
    <t>531111</t>
  </si>
  <si>
    <t>General Clerk</t>
  </si>
  <si>
    <t>532111</t>
  </si>
  <si>
    <t>Data Entry Operator</t>
  </si>
  <si>
    <t>532112</t>
  </si>
  <si>
    <t>Machine Shorthand Reporter</t>
  </si>
  <si>
    <t>532113</t>
  </si>
  <si>
    <t>Word Processing Operator</t>
  </si>
  <si>
    <t>541111</t>
  </si>
  <si>
    <t>Call or Contact Centre Team Leader</t>
  </si>
  <si>
    <t>541112</t>
  </si>
  <si>
    <t>Call or Contact Centre Operator</t>
  </si>
  <si>
    <t>541211</t>
  </si>
  <si>
    <t>Information Officer</t>
  </si>
  <si>
    <t>542111</t>
  </si>
  <si>
    <t>Receptionist (General)</t>
  </si>
  <si>
    <t>542112</t>
  </si>
  <si>
    <t>Admissions Clerk</t>
  </si>
  <si>
    <t>542113</t>
  </si>
  <si>
    <t>Hotel or Motel Receptionist</t>
  </si>
  <si>
    <t>542114</t>
  </si>
  <si>
    <t>Medical Receptionist</t>
  </si>
  <si>
    <t>551111</t>
  </si>
  <si>
    <t>Accounts Clerk</t>
  </si>
  <si>
    <t>551112</t>
  </si>
  <si>
    <t>Cost Clerk</t>
  </si>
  <si>
    <t>551211</t>
  </si>
  <si>
    <t>Bookkeeper</t>
  </si>
  <si>
    <t>551311</t>
  </si>
  <si>
    <t>Payroll Clerk</t>
  </si>
  <si>
    <t>552111</t>
  </si>
  <si>
    <t>Bank Worker</t>
  </si>
  <si>
    <t>552211</t>
  </si>
  <si>
    <t>Credit and Loans Officer (Aus)/Finance Clerk (NZ)</t>
  </si>
  <si>
    <t>552311</t>
  </si>
  <si>
    <t>Bookmaker</t>
  </si>
  <si>
    <t>552312</t>
  </si>
  <si>
    <t>Insurance Consultant</t>
  </si>
  <si>
    <t>552313</t>
  </si>
  <si>
    <t>Money Market Clerk</t>
  </si>
  <si>
    <t>552314</t>
  </si>
  <si>
    <t>Statistical Clerk</t>
  </si>
  <si>
    <t>561111</t>
  </si>
  <si>
    <t>Betting Agency Counter Clerk</t>
  </si>
  <si>
    <t>561112</t>
  </si>
  <si>
    <t>Bookmaker's Clerk</t>
  </si>
  <si>
    <t>561113</t>
  </si>
  <si>
    <t>Telephone Betting Clerk</t>
  </si>
  <si>
    <t>561199</t>
  </si>
  <si>
    <t>Betting Clerks nec</t>
  </si>
  <si>
    <t>561211</t>
  </si>
  <si>
    <t>Courier</t>
  </si>
  <si>
    <t>561212</t>
  </si>
  <si>
    <t>Postal Delivery Officer</t>
  </si>
  <si>
    <t>561311</t>
  </si>
  <si>
    <t>Filing or Registry Clerk</t>
  </si>
  <si>
    <t>561411</t>
  </si>
  <si>
    <t>Mail Clerk</t>
  </si>
  <si>
    <t>561412</t>
  </si>
  <si>
    <t>Postal Sorting Officer</t>
  </si>
  <si>
    <t>561511</t>
  </si>
  <si>
    <t>Survey Interviewer</t>
  </si>
  <si>
    <t>561611</t>
  </si>
  <si>
    <t>Switchboard Operator</t>
  </si>
  <si>
    <t>561911</t>
  </si>
  <si>
    <t>Classified Advertising Clerk</t>
  </si>
  <si>
    <t>561912</t>
  </si>
  <si>
    <t>Meter Reader</t>
  </si>
  <si>
    <t>561913</t>
  </si>
  <si>
    <t>Parking Inspector</t>
  </si>
  <si>
    <t>561999</t>
  </si>
  <si>
    <t>Clerical and Office Support Workers nec</t>
  </si>
  <si>
    <t>591112</t>
  </si>
  <si>
    <t>Production Clerk</t>
  </si>
  <si>
    <t>591113</t>
  </si>
  <si>
    <t>Purchasing Officer</t>
  </si>
  <si>
    <t>591115</t>
  </si>
  <si>
    <t>Stock Clerk</t>
  </si>
  <si>
    <t>591116</t>
  </si>
  <si>
    <t>Warehouse Administrator</t>
  </si>
  <si>
    <t>591117</t>
  </si>
  <si>
    <t>Order Clerk</t>
  </si>
  <si>
    <t>591211</t>
  </si>
  <si>
    <t>Despatching and Receiving Clerk</t>
  </si>
  <si>
    <t>591212</t>
  </si>
  <si>
    <t>Import-Export Clerk</t>
  </si>
  <si>
    <t>599111</t>
  </si>
  <si>
    <t>Conveyancer</t>
  </si>
  <si>
    <t>599112</t>
  </si>
  <si>
    <t>Legal Executive</t>
  </si>
  <si>
    <t>599211</t>
  </si>
  <si>
    <t>Clerk of Court</t>
  </si>
  <si>
    <t>599212</t>
  </si>
  <si>
    <t>Court Bailiff or Sheriff (Aus) / Court Collections Officer (NZ)</t>
  </si>
  <si>
    <t>599213</t>
  </si>
  <si>
    <t>Court Orderly (Aus) / Court Registry Officer (NZ)</t>
  </si>
  <si>
    <t>599214</t>
  </si>
  <si>
    <t>Law Clerk</t>
  </si>
  <si>
    <t>599215</t>
  </si>
  <si>
    <t>Trust Officer</t>
  </si>
  <si>
    <t>599311</t>
  </si>
  <si>
    <t>Debt Collector</t>
  </si>
  <si>
    <t>599411</t>
  </si>
  <si>
    <t>Human Resources Clerk</t>
  </si>
  <si>
    <t>599511</t>
  </si>
  <si>
    <t>Customs Officer</t>
  </si>
  <si>
    <t>599512</t>
  </si>
  <si>
    <t>Immigration Officer</t>
  </si>
  <si>
    <t>599513</t>
  </si>
  <si>
    <t>Motor Vehicle Licence Examiner</t>
  </si>
  <si>
    <t>599514</t>
  </si>
  <si>
    <t>Noxious Weeds and Pest Inspector</t>
  </si>
  <si>
    <t>599515</t>
  </si>
  <si>
    <t>Social Security Assessor</t>
  </si>
  <si>
    <t>599516</t>
  </si>
  <si>
    <t>Taxation Inspector</t>
  </si>
  <si>
    <t>599517</t>
  </si>
  <si>
    <t>Train Examiner</t>
  </si>
  <si>
    <t>599518</t>
  </si>
  <si>
    <t>Transport Operations Inspector</t>
  </si>
  <si>
    <t>599521</t>
  </si>
  <si>
    <t>Water Inspector</t>
  </si>
  <si>
    <t>599599</t>
  </si>
  <si>
    <t>Inspectors and Regulatory Officers nec</t>
  </si>
  <si>
    <t>599611</t>
  </si>
  <si>
    <t>Insurance Investigator</t>
  </si>
  <si>
    <t>599612</t>
  </si>
  <si>
    <t>Insurance Loss Adjuster</t>
  </si>
  <si>
    <t>599613</t>
  </si>
  <si>
    <t>Insurance Risk Surveyor</t>
  </si>
  <si>
    <t>599711</t>
  </si>
  <si>
    <t>Library Assistant</t>
  </si>
  <si>
    <t>599912</t>
  </si>
  <si>
    <t>Production Assistant (Film, Television, Radio or Stage)</t>
  </si>
  <si>
    <t>599913</t>
  </si>
  <si>
    <t>Proof Reader</t>
  </si>
  <si>
    <t>599914</t>
  </si>
  <si>
    <t>Radio Despatcher</t>
  </si>
  <si>
    <t>599915</t>
  </si>
  <si>
    <t>Clinical Coder</t>
  </si>
  <si>
    <t>599916</t>
  </si>
  <si>
    <t>Facilities Administrator</t>
  </si>
  <si>
    <t>599999</t>
  </si>
  <si>
    <t>Clerical and Administrative Workers nec</t>
  </si>
  <si>
    <t>611111</t>
  </si>
  <si>
    <t>Auctioneer</t>
  </si>
  <si>
    <t>611112</t>
  </si>
  <si>
    <t>Stock and Station Agent</t>
  </si>
  <si>
    <t>611211</t>
  </si>
  <si>
    <t>Insurance Agent</t>
  </si>
  <si>
    <t>611311</t>
  </si>
  <si>
    <t>Sales Representative (Building and Plumbing Supplies)</t>
  </si>
  <si>
    <t>611312</t>
  </si>
  <si>
    <t>Sales Representative (Business Services)</t>
  </si>
  <si>
    <t>611313</t>
  </si>
  <si>
    <t>Sales Representative (Motor Vehicle Parts and Accessories)</t>
  </si>
  <si>
    <t>611314</t>
  </si>
  <si>
    <t>Sales Representative (Personal and Household Goods)</t>
  </si>
  <si>
    <t>611399</t>
  </si>
  <si>
    <t>Sales Representatives nec</t>
  </si>
  <si>
    <t>612111</t>
  </si>
  <si>
    <t>Business Broker</t>
  </si>
  <si>
    <t>612112</t>
  </si>
  <si>
    <t>Property Manager</t>
  </si>
  <si>
    <t>612113</t>
  </si>
  <si>
    <t>Real Estate Agency Principal (Aus) / Real Estate Agency Licensee (NZ)</t>
  </si>
  <si>
    <t>612114</t>
  </si>
  <si>
    <t>Real Estate Agent</t>
  </si>
  <si>
    <t>612115</t>
  </si>
  <si>
    <t>Real Estate Representative</t>
  </si>
  <si>
    <t>621111</t>
  </si>
  <si>
    <t>Sales Assistant (General)</t>
  </si>
  <si>
    <t>621211</t>
  </si>
  <si>
    <t>ICT Sales Assistant</t>
  </si>
  <si>
    <t>621311</t>
  </si>
  <si>
    <t>Motor Vehicle or Caravan Salesperson</t>
  </si>
  <si>
    <t>621312</t>
  </si>
  <si>
    <t>Motor Vehicle Parts Interpreter (Aus) / Automotive Parts Salesperson (NZ)</t>
  </si>
  <si>
    <t>621411</t>
  </si>
  <si>
    <t>Pharmacy Sales Assistant</t>
  </si>
  <si>
    <t>621511</t>
  </si>
  <si>
    <t>Retail Supervisor</t>
  </si>
  <si>
    <t>621611</t>
  </si>
  <si>
    <t>Service Station Attendant</t>
  </si>
  <si>
    <t>621711</t>
  </si>
  <si>
    <t>Cash Van Salesperson</t>
  </si>
  <si>
    <t>621712</t>
  </si>
  <si>
    <t>Door-to-door Salesperson</t>
  </si>
  <si>
    <t>621713</t>
  </si>
  <si>
    <t>Street Vendor</t>
  </si>
  <si>
    <t>621911</t>
  </si>
  <si>
    <t>Materials Recycler</t>
  </si>
  <si>
    <t>621912</t>
  </si>
  <si>
    <t>Rental Salesperson</t>
  </si>
  <si>
    <t>621999</t>
  </si>
  <si>
    <t>Sales Assistants and Salespersons nec</t>
  </si>
  <si>
    <t>631111</t>
  </si>
  <si>
    <t>Checkout Operator</t>
  </si>
  <si>
    <t>631112</t>
  </si>
  <si>
    <t>Office Cashier</t>
  </si>
  <si>
    <t>639111</t>
  </si>
  <si>
    <t>Model</t>
  </si>
  <si>
    <t>639112</t>
  </si>
  <si>
    <t>Sales Demonstrator</t>
  </si>
  <si>
    <t>639211</t>
  </si>
  <si>
    <t>Retail Buyer</t>
  </si>
  <si>
    <t>639212</t>
  </si>
  <si>
    <t>Wool Buyer</t>
  </si>
  <si>
    <t>639311</t>
  </si>
  <si>
    <t>Telemarketer</t>
  </si>
  <si>
    <t>639411</t>
  </si>
  <si>
    <t>Ticket Seller</t>
  </si>
  <si>
    <t>639412</t>
  </si>
  <si>
    <t>Transport Conductor</t>
  </si>
  <si>
    <t>639511</t>
  </si>
  <si>
    <t>Visual Merchandiser</t>
  </si>
  <si>
    <t>639911</t>
  </si>
  <si>
    <t>Other Sales Support Worker</t>
  </si>
  <si>
    <t>711111</t>
  </si>
  <si>
    <t>Clay Products Machine Operator</t>
  </si>
  <si>
    <t>711112</t>
  </si>
  <si>
    <t>Concrete Products Machine Operator</t>
  </si>
  <si>
    <t>711113</t>
  </si>
  <si>
    <t>Glass Production Machine Operator</t>
  </si>
  <si>
    <t>711114</t>
  </si>
  <si>
    <t>Stone Processing Machine Operator</t>
  </si>
  <si>
    <t>711199</t>
  </si>
  <si>
    <t>Clay, Concrete, Glass and Stone Processing Machine Operators nec</t>
  </si>
  <si>
    <t>711211</t>
  </si>
  <si>
    <t>Industrial Spraypainter</t>
  </si>
  <si>
    <t>711311</t>
  </si>
  <si>
    <t>Paper Products Machine Operator</t>
  </si>
  <si>
    <t>711313</t>
  </si>
  <si>
    <t>Sawmilling Operator</t>
  </si>
  <si>
    <t>711314</t>
  </si>
  <si>
    <t>Other Wood Processing Machine Operator</t>
  </si>
  <si>
    <t>711411</t>
  </si>
  <si>
    <t>Photographic Developer and Printer</t>
  </si>
  <si>
    <t>711511</t>
  </si>
  <si>
    <t>Plastic Cablemaking Machine Operator</t>
  </si>
  <si>
    <t>711512</t>
  </si>
  <si>
    <t>Plastic Compounding and Reclamation Machine Operator</t>
  </si>
  <si>
    <t>711513</t>
  </si>
  <si>
    <t>Plastics Fabricator or Welder</t>
  </si>
  <si>
    <t>711514</t>
  </si>
  <si>
    <t>Plastics Production Machine Operator (General)</t>
  </si>
  <si>
    <t>711515</t>
  </si>
  <si>
    <t>Reinforced Plastic and Composite Production Worker</t>
  </si>
  <si>
    <t>711516</t>
  </si>
  <si>
    <t>Rubber Production Machine Operator</t>
  </si>
  <si>
    <t>711599</t>
  </si>
  <si>
    <t>Plastics and Rubber Production Machine Operators nec</t>
  </si>
  <si>
    <t>711611</t>
  </si>
  <si>
    <t>Sewing Machinist</t>
  </si>
  <si>
    <t>711711</t>
  </si>
  <si>
    <t>Footwear Production Machine Operator</t>
  </si>
  <si>
    <t>711712</t>
  </si>
  <si>
    <t>Hide and Skin Processing Machine Operator</t>
  </si>
  <si>
    <t>711713</t>
  </si>
  <si>
    <t>Knitting Machine Operator</t>
  </si>
  <si>
    <t>711714</t>
  </si>
  <si>
    <t>Textile Dyeing and Finishing Machine Operator</t>
  </si>
  <si>
    <t>711715</t>
  </si>
  <si>
    <t>Weaving Machine Operator</t>
  </si>
  <si>
    <t>711716</t>
  </si>
  <si>
    <t>Yarn Carding and Spinning Machine Operator</t>
  </si>
  <si>
    <t>711799</t>
  </si>
  <si>
    <t>Textile and Footwear Production Machine Operators nec</t>
  </si>
  <si>
    <t>711911</t>
  </si>
  <si>
    <t>Chemical Production Machine Operator</t>
  </si>
  <si>
    <t>711912</t>
  </si>
  <si>
    <t>Motion Picture Projectionist</t>
  </si>
  <si>
    <t>711913</t>
  </si>
  <si>
    <t>Sand Blaster</t>
  </si>
  <si>
    <t>711914</t>
  </si>
  <si>
    <t>Sterilisation Technician</t>
  </si>
  <si>
    <t>711999</t>
  </si>
  <si>
    <t>Machine Operators nec</t>
  </si>
  <si>
    <t>712111</t>
  </si>
  <si>
    <t>Crane, Hoist or Lift Operator</t>
  </si>
  <si>
    <t>712211</t>
  </si>
  <si>
    <t>Driller</t>
  </si>
  <si>
    <t>712212</t>
  </si>
  <si>
    <t>Miner</t>
  </si>
  <si>
    <t>712213</t>
  </si>
  <si>
    <t>Shot Firer</t>
  </si>
  <si>
    <t>712311</t>
  </si>
  <si>
    <t>Engineering Production Worker</t>
  </si>
  <si>
    <t>712911</t>
  </si>
  <si>
    <t>Boiler or Engine Operator</t>
  </si>
  <si>
    <t>712912</t>
  </si>
  <si>
    <t>Bulk Materials Handling Plant Operator</t>
  </si>
  <si>
    <t>712913</t>
  </si>
  <si>
    <t>Cement Production Plant Operator</t>
  </si>
  <si>
    <t>712914</t>
  </si>
  <si>
    <t>Concrete Batching Plant Operator</t>
  </si>
  <si>
    <t>712915</t>
  </si>
  <si>
    <t>Concrete Pump Operator</t>
  </si>
  <si>
    <t>712916</t>
  </si>
  <si>
    <t>Paper and Pulp Mill Operator</t>
  </si>
  <si>
    <t>712917</t>
  </si>
  <si>
    <t>Railway Signal Operator</t>
  </si>
  <si>
    <t>712918</t>
  </si>
  <si>
    <t>Train Controller</t>
  </si>
  <si>
    <t>712921</t>
  </si>
  <si>
    <t>Waste Water or Water Plant Operator</t>
  </si>
  <si>
    <t>712922</t>
  </si>
  <si>
    <t>Weighbridge Operator</t>
  </si>
  <si>
    <t>712999</t>
  </si>
  <si>
    <t>Stationary Plant Operators nec</t>
  </si>
  <si>
    <t>721111</t>
  </si>
  <si>
    <t>Agricultural and Horticultural Mobile Plant Operator</t>
  </si>
  <si>
    <t>721112</t>
  </si>
  <si>
    <t>Logging Plant Operator</t>
  </si>
  <si>
    <t>721211</t>
  </si>
  <si>
    <t>Earthmoving Plant Operator (General)</t>
  </si>
  <si>
    <t>721212</t>
  </si>
  <si>
    <t>Backhoe Operator</t>
  </si>
  <si>
    <t>721213</t>
  </si>
  <si>
    <t>Bulldozer Operator</t>
  </si>
  <si>
    <t>721214</t>
  </si>
  <si>
    <t>Excavator Operator</t>
  </si>
  <si>
    <t>721215</t>
  </si>
  <si>
    <t>Grader Operator</t>
  </si>
  <si>
    <t>721216</t>
  </si>
  <si>
    <t>Loader Operator</t>
  </si>
  <si>
    <t>721311</t>
  </si>
  <si>
    <t>Forklift Driver</t>
  </si>
  <si>
    <t>721911</t>
  </si>
  <si>
    <t>Aircraft Baggage Handler and Airline Ground Crew</t>
  </si>
  <si>
    <t>721912</t>
  </si>
  <si>
    <t>Linemarker</t>
  </si>
  <si>
    <t>721913</t>
  </si>
  <si>
    <t>Paving Plant Operator</t>
  </si>
  <si>
    <t>721914</t>
  </si>
  <si>
    <t>Railway Track Plant Operator</t>
  </si>
  <si>
    <t>721915</t>
  </si>
  <si>
    <t>Road Roller Operator</t>
  </si>
  <si>
    <t>721916</t>
  </si>
  <si>
    <t>Streetsweeper Operator</t>
  </si>
  <si>
    <t>721999</t>
  </si>
  <si>
    <t>Mobile Plant Operators nec</t>
  </si>
  <si>
    <t>731111</t>
  </si>
  <si>
    <t>Chauffeur</t>
  </si>
  <si>
    <t>731112</t>
  </si>
  <si>
    <t>Taxi Driver</t>
  </si>
  <si>
    <t>731199</t>
  </si>
  <si>
    <t>Automobile Drivers nec</t>
  </si>
  <si>
    <t>731211</t>
  </si>
  <si>
    <t>Bus Driver</t>
  </si>
  <si>
    <t>731212</t>
  </si>
  <si>
    <t>Charter and Tour Bus Driver</t>
  </si>
  <si>
    <t>731213</t>
  </si>
  <si>
    <t>Passenger Coach Driver</t>
  </si>
  <si>
    <t>731311</t>
  </si>
  <si>
    <t>Train Driver</t>
  </si>
  <si>
    <t>731312</t>
  </si>
  <si>
    <t>Tram Driver</t>
  </si>
  <si>
    <t>732111</t>
  </si>
  <si>
    <t>Delivery Driver</t>
  </si>
  <si>
    <t>733111</t>
  </si>
  <si>
    <t>Truck Driver (General)</t>
  </si>
  <si>
    <t>733112</t>
  </si>
  <si>
    <t>Aircraft Refueller</t>
  </si>
  <si>
    <t>733113</t>
  </si>
  <si>
    <t>Furniture Removalist</t>
  </si>
  <si>
    <t>733114</t>
  </si>
  <si>
    <t>Tanker Driver</t>
  </si>
  <si>
    <t>733115</t>
  </si>
  <si>
    <t>Tow Truck Driver</t>
  </si>
  <si>
    <t>741111</t>
  </si>
  <si>
    <t>Storeperson</t>
  </si>
  <si>
    <t>811111</t>
  </si>
  <si>
    <t>Car Detailer</t>
  </si>
  <si>
    <t>811211</t>
  </si>
  <si>
    <t>Commercial Cleaner</t>
  </si>
  <si>
    <t>811311</t>
  </si>
  <si>
    <t>Domestic Cleaner</t>
  </si>
  <si>
    <t>811411</t>
  </si>
  <si>
    <t>Commercial Housekeeper</t>
  </si>
  <si>
    <t>811412</t>
  </si>
  <si>
    <t>Domestic Housekeeper</t>
  </si>
  <si>
    <t>811511</t>
  </si>
  <si>
    <t>Laundry Worker (General)</t>
  </si>
  <si>
    <t>811512</t>
  </si>
  <si>
    <t>Drycleaner</t>
  </si>
  <si>
    <t>811513</t>
  </si>
  <si>
    <t>Ironer or Presser</t>
  </si>
  <si>
    <t>811611</t>
  </si>
  <si>
    <t>Carpet Cleaner</t>
  </si>
  <si>
    <t>811612</t>
  </si>
  <si>
    <t>Window Cleaner</t>
  </si>
  <si>
    <t>811699</t>
  </si>
  <si>
    <t>Cleaners nec</t>
  </si>
  <si>
    <t>821111</t>
  </si>
  <si>
    <t>Builder's Labourer</t>
  </si>
  <si>
    <t>821112</t>
  </si>
  <si>
    <t>Drainage, Sewerage and Stormwater Labourer</t>
  </si>
  <si>
    <t>821113</t>
  </si>
  <si>
    <t>Earthmoving Labourer</t>
  </si>
  <si>
    <t>821114</t>
  </si>
  <si>
    <t>Plumber's Assistant</t>
  </si>
  <si>
    <t>821211</t>
  </si>
  <si>
    <t>Concreter</t>
  </si>
  <si>
    <t>821311</t>
  </si>
  <si>
    <t>Fencer</t>
  </si>
  <si>
    <t>821411</t>
  </si>
  <si>
    <t>Building Insulation Installer</t>
  </si>
  <si>
    <t>821412</t>
  </si>
  <si>
    <t>Home Improvement Installer</t>
  </si>
  <si>
    <t>821511</t>
  </si>
  <si>
    <t>Paving and Surfacing Labourer</t>
  </si>
  <si>
    <t>821611</t>
  </si>
  <si>
    <t>Railway Track Worker</t>
  </si>
  <si>
    <t>821711</t>
  </si>
  <si>
    <t>Construction Rigger</t>
  </si>
  <si>
    <t>821712</t>
  </si>
  <si>
    <t>Scaffolder</t>
  </si>
  <si>
    <t>821713</t>
  </si>
  <si>
    <t>Steel Fixer</t>
  </si>
  <si>
    <t>821714</t>
  </si>
  <si>
    <t>Structural Steel Erector</t>
  </si>
  <si>
    <t>821911</t>
  </si>
  <si>
    <t>Crane Chaser</t>
  </si>
  <si>
    <t>821912</t>
  </si>
  <si>
    <t>Driller's Assistant</t>
  </si>
  <si>
    <t>821913</t>
  </si>
  <si>
    <t>Lagger</t>
  </si>
  <si>
    <t>821914</t>
  </si>
  <si>
    <t>Mining Support Worker</t>
  </si>
  <si>
    <t>821915</t>
  </si>
  <si>
    <t>Surveyor's Assistant</t>
  </si>
  <si>
    <t>831111</t>
  </si>
  <si>
    <t>Baking Factory Worker</t>
  </si>
  <si>
    <t>831112</t>
  </si>
  <si>
    <t>Brewery Worker</t>
  </si>
  <si>
    <t>831113</t>
  </si>
  <si>
    <t>Confectionery Maker</t>
  </si>
  <si>
    <t>831114</t>
  </si>
  <si>
    <t>Dairy Products Maker</t>
  </si>
  <si>
    <t>831115</t>
  </si>
  <si>
    <t>Fruit and Vegetable Factory Worker</t>
  </si>
  <si>
    <t>831116</t>
  </si>
  <si>
    <t>Grain Mill Worker</t>
  </si>
  <si>
    <t>831117</t>
  </si>
  <si>
    <t>Sugar Mill Worker</t>
  </si>
  <si>
    <t>831118</t>
  </si>
  <si>
    <t>Winery Cellar Hand</t>
  </si>
  <si>
    <t>831199</t>
  </si>
  <si>
    <t>Food and Drink Factory Workers nec</t>
  </si>
  <si>
    <t>831211</t>
  </si>
  <si>
    <t>Meat Boner and Slicer</t>
  </si>
  <si>
    <t>831212</t>
  </si>
  <si>
    <t>Slaughterer</t>
  </si>
  <si>
    <t>831311</t>
  </si>
  <si>
    <t>Meat Process Worker</t>
  </si>
  <si>
    <t>831312</t>
  </si>
  <si>
    <t>Poultry Process Worker</t>
  </si>
  <si>
    <t>831313</t>
  </si>
  <si>
    <t>Seafood Process Worker</t>
  </si>
  <si>
    <t>832111</t>
  </si>
  <si>
    <t>Chocolate Packer</t>
  </si>
  <si>
    <t>832112</t>
  </si>
  <si>
    <t>Container Filler</t>
  </si>
  <si>
    <t>832113</t>
  </si>
  <si>
    <t>Fruit and Vegetable Packer</t>
  </si>
  <si>
    <t>832114</t>
  </si>
  <si>
    <t>Meat Packer</t>
  </si>
  <si>
    <t>832115</t>
  </si>
  <si>
    <t>Seafood Packer</t>
  </si>
  <si>
    <t>832199</t>
  </si>
  <si>
    <t>Packers nec</t>
  </si>
  <si>
    <t>832211</t>
  </si>
  <si>
    <t>Product Assembler</t>
  </si>
  <si>
    <t>839111</t>
  </si>
  <si>
    <t>Metal Engineering Process Worker</t>
  </si>
  <si>
    <t>839211</t>
  </si>
  <si>
    <t>Plastics Factory Worker</t>
  </si>
  <si>
    <t>839212</t>
  </si>
  <si>
    <t>Rubber Factory Worker</t>
  </si>
  <si>
    <t>839311</t>
  </si>
  <si>
    <t>Product Examiner</t>
  </si>
  <si>
    <t>839312</t>
  </si>
  <si>
    <t>Product Grader</t>
  </si>
  <si>
    <t>839313</t>
  </si>
  <si>
    <t>Product Tester</t>
  </si>
  <si>
    <t>839411</t>
  </si>
  <si>
    <t>Paper and Pulp Mill Worker</t>
  </si>
  <si>
    <t>839412</t>
  </si>
  <si>
    <t>Sawmill or Timber Yard Worker</t>
  </si>
  <si>
    <t>839413</t>
  </si>
  <si>
    <t>Wood and Wood Products Factory Worker</t>
  </si>
  <si>
    <t>839911</t>
  </si>
  <si>
    <t>Cement and Concrete Plant Worker</t>
  </si>
  <si>
    <t>839912</t>
  </si>
  <si>
    <t>Chemical Plant Worker</t>
  </si>
  <si>
    <t>839913</t>
  </si>
  <si>
    <t>Clay Processing Factory Worker</t>
  </si>
  <si>
    <t>839914</t>
  </si>
  <si>
    <t>Fabric and Textile Factory Worker</t>
  </si>
  <si>
    <t>839915</t>
  </si>
  <si>
    <t>Footwear Factory Worker</t>
  </si>
  <si>
    <t>839916</t>
  </si>
  <si>
    <t>Glass Processing Worker</t>
  </si>
  <si>
    <t>839917</t>
  </si>
  <si>
    <t>Hide and Skin Processing Worker</t>
  </si>
  <si>
    <t>839918</t>
  </si>
  <si>
    <t>Recycling Worker</t>
  </si>
  <si>
    <t>839999</t>
  </si>
  <si>
    <t>Factory Process Workers nec</t>
  </si>
  <si>
    <t>841111</t>
  </si>
  <si>
    <t>Aquaculture Worker</t>
  </si>
  <si>
    <t>841211</t>
  </si>
  <si>
    <t>Fruit or Nut Farm Worker</t>
  </si>
  <si>
    <t>841212</t>
  </si>
  <si>
    <t>Fruit or Nut Picker</t>
  </si>
  <si>
    <t>841213</t>
  </si>
  <si>
    <t>Grain, Oilseed or Pasture Farm Worker (Aus) / Field Crop Farm Worker (NZ)</t>
  </si>
  <si>
    <t>841214</t>
  </si>
  <si>
    <t>Vegetable Farm Worker (Aus) / Market Garden Worker (NZ)</t>
  </si>
  <si>
    <t>841215</t>
  </si>
  <si>
    <t>Vegetable Picker</t>
  </si>
  <si>
    <t>841216</t>
  </si>
  <si>
    <t>Vineyard Worker</t>
  </si>
  <si>
    <t>841217</t>
  </si>
  <si>
    <t>Mushroom Picker</t>
  </si>
  <si>
    <t>841299</t>
  </si>
  <si>
    <t>Crop Farm Workers nec</t>
  </si>
  <si>
    <t>841311</t>
  </si>
  <si>
    <t>Forestry Worker</t>
  </si>
  <si>
    <t>841312</t>
  </si>
  <si>
    <t>Logging Assistant</t>
  </si>
  <si>
    <t>841313</t>
  </si>
  <si>
    <t>Tree Faller</t>
  </si>
  <si>
    <t>841411</t>
  </si>
  <si>
    <t>Garden Labourer</t>
  </si>
  <si>
    <t>841412</t>
  </si>
  <si>
    <t>Horticultural Nursery Assistant</t>
  </si>
  <si>
    <t>841511</t>
  </si>
  <si>
    <t>Beef Cattle Farm Worker</t>
  </si>
  <si>
    <t>841512</t>
  </si>
  <si>
    <t>Dairy Cattle Farm Worker</t>
  </si>
  <si>
    <t>841513</t>
  </si>
  <si>
    <t>Mixed Livestock Farm Worker</t>
  </si>
  <si>
    <t>841514</t>
  </si>
  <si>
    <t>Poultry Farm Worker</t>
  </si>
  <si>
    <t>841515</t>
  </si>
  <si>
    <t>Sheep Farm Worker</t>
  </si>
  <si>
    <t>841516</t>
  </si>
  <si>
    <t>Stablehand</t>
  </si>
  <si>
    <t>841517</t>
  </si>
  <si>
    <t>Wool Handler</t>
  </si>
  <si>
    <t>841599</t>
  </si>
  <si>
    <t>Livestock Farm Workers nec</t>
  </si>
  <si>
    <t>841611</t>
  </si>
  <si>
    <t>Mixed Crop and Livestock Farm Worker</t>
  </si>
  <si>
    <t>841911</t>
  </si>
  <si>
    <t>Hunter-Trapper</t>
  </si>
  <si>
    <t>841913</t>
  </si>
  <si>
    <t>Pest Controller</t>
  </si>
  <si>
    <t>841999</t>
  </si>
  <si>
    <t>Farm, Forestry and Garden Workers nec</t>
  </si>
  <si>
    <t>851111</t>
  </si>
  <si>
    <t>Fast Food Cook</t>
  </si>
  <si>
    <t>851211</t>
  </si>
  <si>
    <t>Pastrycook's Assistant</t>
  </si>
  <si>
    <t>851299</t>
  </si>
  <si>
    <t>Food Trades Assistants nec</t>
  </si>
  <si>
    <t>851311</t>
  </si>
  <si>
    <t>Kitchenhand</t>
  </si>
  <si>
    <t>891111</t>
  </si>
  <si>
    <t>Freight Handler (Rail or Road)</t>
  </si>
  <si>
    <t>891112</t>
  </si>
  <si>
    <t>Truck Driver's Offsider</t>
  </si>
  <si>
    <t>891113</t>
  </si>
  <si>
    <t>Waterside Worker</t>
  </si>
  <si>
    <t>891211</t>
  </si>
  <si>
    <t>Shelf Filler</t>
  </si>
  <si>
    <t>899111</t>
  </si>
  <si>
    <t>Caretaker</t>
  </si>
  <si>
    <t>899211</t>
  </si>
  <si>
    <t>Deck Hand</t>
  </si>
  <si>
    <t>899212</t>
  </si>
  <si>
    <t>Fishing Hand</t>
  </si>
  <si>
    <t>899311</t>
  </si>
  <si>
    <t>Handyperson</t>
  </si>
  <si>
    <t>899411</t>
  </si>
  <si>
    <t>Motor Vehicle Parts and Accessories Fitter (General)</t>
  </si>
  <si>
    <t>899412</t>
  </si>
  <si>
    <t>Autoglazier</t>
  </si>
  <si>
    <t>899413</t>
  </si>
  <si>
    <t>Exhaust and Muffler Repairer</t>
  </si>
  <si>
    <t>899414</t>
  </si>
  <si>
    <t>Radiator Repairer</t>
  </si>
  <si>
    <t>899415</t>
  </si>
  <si>
    <t>Tyre Fitter</t>
  </si>
  <si>
    <t>899511</t>
  </si>
  <si>
    <t>Printer's Assistant</t>
  </si>
  <si>
    <t>899512</t>
  </si>
  <si>
    <t>Printing Table Worker</t>
  </si>
  <si>
    <t>899611</t>
  </si>
  <si>
    <t>Recycling or Rubbish Collector</t>
  </si>
  <si>
    <t>899711</t>
  </si>
  <si>
    <t>Vending Machine Attendant</t>
  </si>
  <si>
    <t>899911</t>
  </si>
  <si>
    <t>Bicycle Mechanic</t>
  </si>
  <si>
    <t>899912</t>
  </si>
  <si>
    <t>Car Park Attendant</t>
  </si>
  <si>
    <t>899913</t>
  </si>
  <si>
    <t>Crossing Supervisor</t>
  </si>
  <si>
    <t>899914</t>
  </si>
  <si>
    <t>Electrical or Telecommunications Trades Assistant</t>
  </si>
  <si>
    <t>899915</t>
  </si>
  <si>
    <t>Leaflet or Newspaper Deliverer</t>
  </si>
  <si>
    <t>899916</t>
  </si>
  <si>
    <t>Mechanic's Assistant</t>
  </si>
  <si>
    <t>899917</t>
  </si>
  <si>
    <t>Railways Assistant</t>
  </si>
  <si>
    <t>899918</t>
  </si>
  <si>
    <t>Sign Erector</t>
  </si>
  <si>
    <t>899921</t>
  </si>
  <si>
    <t>Ticket Collector or Usher</t>
  </si>
  <si>
    <t>899922</t>
  </si>
  <si>
    <t>Trolley Collector</t>
  </si>
  <si>
    <t>899923</t>
  </si>
  <si>
    <t>Road Traffic Controller</t>
  </si>
  <si>
    <t>899999</t>
  </si>
  <si>
    <t>Labourers nec</t>
  </si>
  <si>
    <t>997000</t>
  </si>
  <si>
    <t>999000</t>
  </si>
  <si>
    <t>999999</t>
  </si>
  <si>
    <t>Table 24</t>
  </si>
  <si>
    <t>Official language indicator</t>
  </si>
  <si>
    <t>No language</t>
  </si>
  <si>
    <t>Māori only</t>
  </si>
  <si>
    <t>English only</t>
  </si>
  <si>
    <t>13</t>
  </si>
  <si>
    <t>NZ Sign Language only</t>
  </si>
  <si>
    <t>21</t>
  </si>
  <si>
    <t>Māori and English only (not NZ Sign Language)</t>
  </si>
  <si>
    <t>22</t>
  </si>
  <si>
    <t>Māori and NZ Sign Language only (not English)</t>
  </si>
  <si>
    <t>Māori and other only (not English or NZ Sign Language)</t>
  </si>
  <si>
    <t>24</t>
  </si>
  <si>
    <t>English and NZ Sign Language only (not Māori)</t>
  </si>
  <si>
    <t>25</t>
  </si>
  <si>
    <t>English and other only (not Māori or NZ Sign Language)</t>
  </si>
  <si>
    <t>26</t>
  </si>
  <si>
    <t>NZ Sign Language and other only (not English or Māori)</t>
  </si>
  <si>
    <t>31</t>
  </si>
  <si>
    <t>Māori, English, and NZ Sign Language (not other)</t>
  </si>
  <si>
    <t>32</t>
  </si>
  <si>
    <t>Māori, English, and other (not NZ Sign Language)</t>
  </si>
  <si>
    <t>33</t>
  </si>
  <si>
    <t>Māori, NZ Sign Language, and other (not English)</t>
  </si>
  <si>
    <t>34</t>
  </si>
  <si>
    <t>English, NZ Sign Language, and other (not Māori)</t>
  </si>
  <si>
    <t>41</t>
  </si>
  <si>
    <t>Māori, English, NZ Sign Language, and other</t>
  </si>
  <si>
    <t>51</t>
  </si>
  <si>
    <t>Other languages only (neither English, Māori, nor NZ Sign Language)</t>
  </si>
  <si>
    <t>Languages not stated</t>
  </si>
  <si>
    <t>Table 25</t>
  </si>
  <si>
    <t>Partnership status in current relationship</t>
  </si>
  <si>
    <t>Partnered, nfd</t>
  </si>
  <si>
    <t>Spouse</t>
  </si>
  <si>
    <t>De facto partner</t>
  </si>
  <si>
    <t>20</t>
  </si>
  <si>
    <t>Non-partnered, nfd</t>
  </si>
  <si>
    <t>Non-partnered, separated (marriage or civil union)</t>
  </si>
  <si>
    <t>Non-partnered, divorced or dissolved (marriage or civil union)</t>
  </si>
  <si>
    <t>Non-partnered, widowed or surviving civil union partner</t>
  </si>
  <si>
    <t>Non-partnered, never married and never in a civil union</t>
  </si>
  <si>
    <t>Table 26</t>
  </si>
  <si>
    <t>Post-school qualification field of study</t>
  </si>
  <si>
    <t>000000</t>
  </si>
  <si>
    <t>No Post-School Qualification</t>
  </si>
  <si>
    <t>010000</t>
  </si>
  <si>
    <t>Natural and Physical Sciences not further defined</t>
  </si>
  <si>
    <t>010100</t>
  </si>
  <si>
    <t>Mathematical Sciences not further defined</t>
  </si>
  <si>
    <t>010101</t>
  </si>
  <si>
    <t>Mathematics</t>
  </si>
  <si>
    <t>010103</t>
  </si>
  <si>
    <t>Statistics</t>
  </si>
  <si>
    <t>010199</t>
  </si>
  <si>
    <t>Mathematical Sciences not elsewhere classified</t>
  </si>
  <si>
    <t>010300</t>
  </si>
  <si>
    <t>Physics and Astronomy not further defined</t>
  </si>
  <si>
    <t>010301</t>
  </si>
  <si>
    <t>Physics</t>
  </si>
  <si>
    <t>010303</t>
  </si>
  <si>
    <t>Astronomy</t>
  </si>
  <si>
    <t>010500</t>
  </si>
  <si>
    <t>Chemical Sciences not further defined</t>
  </si>
  <si>
    <t>010501</t>
  </si>
  <si>
    <t>Organic Chemistry</t>
  </si>
  <si>
    <t>010503</t>
  </si>
  <si>
    <t>Inorganic Chemistry</t>
  </si>
  <si>
    <t>010599</t>
  </si>
  <si>
    <t>Chemical Sciences not elsewhere classified</t>
  </si>
  <si>
    <t>010700</t>
  </si>
  <si>
    <t>Earth Sciences not further defined</t>
  </si>
  <si>
    <t>010701</t>
  </si>
  <si>
    <t>Atmospheric Sciences</t>
  </si>
  <si>
    <t>010703</t>
  </si>
  <si>
    <t>Geology</t>
  </si>
  <si>
    <t>010705</t>
  </si>
  <si>
    <t>Geophysics</t>
  </si>
  <si>
    <t>010707</t>
  </si>
  <si>
    <t>Geochemistry</t>
  </si>
  <si>
    <t>010709</t>
  </si>
  <si>
    <t>Soil Science</t>
  </si>
  <si>
    <t>010711</t>
  </si>
  <si>
    <t>Hydrology</t>
  </si>
  <si>
    <t>010713</t>
  </si>
  <si>
    <t>Oceanography</t>
  </si>
  <si>
    <t>010799</t>
  </si>
  <si>
    <t>Earth Sciences not elsewhere classified</t>
  </si>
  <si>
    <t>010900</t>
  </si>
  <si>
    <t>Biological Sciences not further defined</t>
  </si>
  <si>
    <t>010901</t>
  </si>
  <si>
    <t>Biochemistry and Cell Biology</t>
  </si>
  <si>
    <t>010903</t>
  </si>
  <si>
    <t>Botany</t>
  </si>
  <si>
    <t>010905</t>
  </si>
  <si>
    <t>Ecology and Evolution</t>
  </si>
  <si>
    <t>010907</t>
  </si>
  <si>
    <t>Marine Science</t>
  </si>
  <si>
    <t>010909</t>
  </si>
  <si>
    <t>Genetics</t>
  </si>
  <si>
    <t>010911</t>
  </si>
  <si>
    <t>Microbiology</t>
  </si>
  <si>
    <t>010913</t>
  </si>
  <si>
    <t>Human Biology</t>
  </si>
  <si>
    <t>010915</t>
  </si>
  <si>
    <t>Zoology</t>
  </si>
  <si>
    <t>010916</t>
  </si>
  <si>
    <t>Neuroscience</t>
  </si>
  <si>
    <t>010999</t>
  </si>
  <si>
    <t>Biological Sciences not elsewhere classified</t>
  </si>
  <si>
    <t>019900</t>
  </si>
  <si>
    <t>Other Natural and Physical Sciences not further defined</t>
  </si>
  <si>
    <t>019901</t>
  </si>
  <si>
    <t>Medical Science</t>
  </si>
  <si>
    <t>019903</t>
  </si>
  <si>
    <t>Forensic Science</t>
  </si>
  <si>
    <t>019905</t>
  </si>
  <si>
    <t>Food Science and Biotechnology</t>
  </si>
  <si>
    <t>019907</t>
  </si>
  <si>
    <t>Pharmacology</t>
  </si>
  <si>
    <t>019909</t>
  </si>
  <si>
    <t>Laboratory Technology</t>
  </si>
  <si>
    <t>019999</t>
  </si>
  <si>
    <t>Natural and Physical Sciences not elsewhere classified</t>
  </si>
  <si>
    <t>020000</t>
  </si>
  <si>
    <t>Information Technology not further defined</t>
  </si>
  <si>
    <t>020100</t>
  </si>
  <si>
    <t>Computer Science not further defined</t>
  </si>
  <si>
    <t>020101</t>
  </si>
  <si>
    <t>Formal Language Theory</t>
  </si>
  <si>
    <t>020103</t>
  </si>
  <si>
    <t>Computer Applications and Programming</t>
  </si>
  <si>
    <t>020105</t>
  </si>
  <si>
    <t>Computational Theory</t>
  </si>
  <si>
    <t>020107</t>
  </si>
  <si>
    <t>Compiler Construction</t>
  </si>
  <si>
    <t>020109</t>
  </si>
  <si>
    <t>Algorithms</t>
  </si>
  <si>
    <t>020111</t>
  </si>
  <si>
    <t>Data Structures</t>
  </si>
  <si>
    <t>020113</t>
  </si>
  <si>
    <t>Networks and Communications</t>
  </si>
  <si>
    <t>020115</t>
  </si>
  <si>
    <t>Multimedia Computing Science</t>
  </si>
  <si>
    <t>020117</t>
  </si>
  <si>
    <t>Operating Systems</t>
  </si>
  <si>
    <t>020119</t>
  </si>
  <si>
    <t>Artificial Intelligence</t>
  </si>
  <si>
    <t>020199</t>
  </si>
  <si>
    <t>Computer Science not elsewhere classified</t>
  </si>
  <si>
    <t>020300</t>
  </si>
  <si>
    <t>Information Systems not further defined</t>
  </si>
  <si>
    <t>020301</t>
  </si>
  <si>
    <t>Conceptual Modelling</t>
  </si>
  <si>
    <t>020303</t>
  </si>
  <si>
    <t>Database Management</t>
  </si>
  <si>
    <t>020305</t>
  </si>
  <si>
    <t>Systems Analysis and Design</t>
  </si>
  <si>
    <t>020307</t>
  </si>
  <si>
    <t>Decision Support Systems</t>
  </si>
  <si>
    <t>020399</t>
  </si>
  <si>
    <t>Information Systems not elsewhere classified</t>
  </si>
  <si>
    <t>029900</t>
  </si>
  <si>
    <t>Other Information Technology not further defined</t>
  </si>
  <si>
    <t>029901</t>
  </si>
  <si>
    <t>Security Science</t>
  </si>
  <si>
    <t>029999</t>
  </si>
  <si>
    <t>Information Technology not elsewhere classified</t>
  </si>
  <si>
    <t>030000</t>
  </si>
  <si>
    <t>Engineering and Related Technologies not further defined</t>
  </si>
  <si>
    <t>030100</t>
  </si>
  <si>
    <t>Manufacturing, Engineering and Technology not further defined</t>
  </si>
  <si>
    <t>030101</t>
  </si>
  <si>
    <t>Manufacturing Engineering</t>
  </si>
  <si>
    <t>030103</t>
  </si>
  <si>
    <t>030105</t>
  </si>
  <si>
    <t>Textile Making</t>
  </si>
  <si>
    <t>030107</t>
  </si>
  <si>
    <t>Garment Making</t>
  </si>
  <si>
    <t>030108</t>
  </si>
  <si>
    <t>Plastics Processing Technology</t>
  </si>
  <si>
    <t>030109</t>
  </si>
  <si>
    <t>Footwear Making</t>
  </si>
  <si>
    <t>030111</t>
  </si>
  <si>
    <t>Wood Machining and Turning</t>
  </si>
  <si>
    <t>030113</t>
  </si>
  <si>
    <t>Cabinet Making</t>
  </si>
  <si>
    <t>030115</t>
  </si>
  <si>
    <t>Furniture Upholstery and Renovation</t>
  </si>
  <si>
    <t>030117</t>
  </si>
  <si>
    <t>Furniture Polishing</t>
  </si>
  <si>
    <t>030199</t>
  </si>
  <si>
    <t>Manufacturing Engineering and Technology not elsewhere classified.</t>
  </si>
  <si>
    <t>030300</t>
  </si>
  <si>
    <t>Process and Resources Engineering not further defined</t>
  </si>
  <si>
    <t>030301</t>
  </si>
  <si>
    <t>Chemical Engineering</t>
  </si>
  <si>
    <t>030303</t>
  </si>
  <si>
    <t>Mining and Resources Engineering</t>
  </si>
  <si>
    <t>030304</t>
  </si>
  <si>
    <t>Wood Based Manufacturing</t>
  </si>
  <si>
    <t>030305</t>
  </si>
  <si>
    <t>Materials Engineering</t>
  </si>
  <si>
    <t>030306</t>
  </si>
  <si>
    <t>Ceramics, Industrial Glass and Rubber Manufacturing</t>
  </si>
  <si>
    <t>030307</t>
  </si>
  <si>
    <t>Food (excluding Seafood) Processing Technology</t>
  </si>
  <si>
    <t>030308</t>
  </si>
  <si>
    <t>030399</t>
  </si>
  <si>
    <t>Process and Resources Engineering not elsewhere classified</t>
  </si>
  <si>
    <t>030500</t>
  </si>
  <si>
    <t>Automotive Engineering and Technology not further defined</t>
  </si>
  <si>
    <t>030501</t>
  </si>
  <si>
    <t>Automotive Engineering</t>
  </si>
  <si>
    <t>030503</t>
  </si>
  <si>
    <t>Vehicle Mechanics</t>
  </si>
  <si>
    <t>030505</t>
  </si>
  <si>
    <t>Automotive Electrics and Electronics</t>
  </si>
  <si>
    <t>030507</t>
  </si>
  <si>
    <t>Automotive Vehicle  Refinishing</t>
  </si>
  <si>
    <t>030509</t>
  </si>
  <si>
    <t>Automotive Body Construction</t>
  </si>
  <si>
    <t>030511</t>
  </si>
  <si>
    <t>Panel Beating</t>
  </si>
  <si>
    <t>030513</t>
  </si>
  <si>
    <t>Upholstery and Vehicle Trimming</t>
  </si>
  <si>
    <t>030515</t>
  </si>
  <si>
    <t>Automotive Vehicle Operations</t>
  </si>
  <si>
    <t>030599</t>
  </si>
  <si>
    <t>Automotive Engineering and Technology not elsewhere classified</t>
  </si>
  <si>
    <t>030700</t>
  </si>
  <si>
    <t>Mechanical and Industrial Engineering and Technology not further defined</t>
  </si>
  <si>
    <t>030701</t>
  </si>
  <si>
    <t>Mechanical Engineering</t>
  </si>
  <si>
    <t>030703</t>
  </si>
  <si>
    <t>Industrial Engineering</t>
  </si>
  <si>
    <t>030705</t>
  </si>
  <si>
    <t>Toolmaking</t>
  </si>
  <si>
    <t>030707</t>
  </si>
  <si>
    <t>Metal Fitting, Turning and Machining</t>
  </si>
  <si>
    <t>030709</t>
  </si>
  <si>
    <t>Sheetmetal Working</t>
  </si>
  <si>
    <t>030711</t>
  </si>
  <si>
    <t>Boiler-making and Welding</t>
  </si>
  <si>
    <t>030713</t>
  </si>
  <si>
    <t>Metal Casting and Pattern Making</t>
  </si>
  <si>
    <t>030715</t>
  </si>
  <si>
    <t>Precision Metalworking</t>
  </si>
  <si>
    <t>030717</t>
  </si>
  <si>
    <t>Plant and Machine Operations</t>
  </si>
  <si>
    <t>030799</t>
  </si>
  <si>
    <t>Mechanical and Industrial Engineering &amp; Technology not elsewhere classified</t>
  </si>
  <si>
    <t>030900</t>
  </si>
  <si>
    <t>Civil Engineering not further defined</t>
  </si>
  <si>
    <t>030901</t>
  </si>
  <si>
    <t>Construction Engineering</t>
  </si>
  <si>
    <t>030903</t>
  </si>
  <si>
    <t>Structural Engineering</t>
  </si>
  <si>
    <t>030905</t>
  </si>
  <si>
    <t>Building Services Engineering</t>
  </si>
  <si>
    <t>030907</t>
  </si>
  <si>
    <t>Water and Sanitary Engineering</t>
  </si>
  <si>
    <t>030909</t>
  </si>
  <si>
    <t>Transport Engineering</t>
  </si>
  <si>
    <t>030910</t>
  </si>
  <si>
    <t>Road Construction</t>
  </si>
  <si>
    <t>030911</t>
  </si>
  <si>
    <t>Geotechnical Engineering</t>
  </si>
  <si>
    <t>030913</t>
  </si>
  <si>
    <t>Ocean Engineering</t>
  </si>
  <si>
    <t>030999</t>
  </si>
  <si>
    <t>Civil Engineering not elsewhere classified</t>
  </si>
  <si>
    <t>031100</t>
  </si>
  <si>
    <t>Geomatic Engineering not further defined</t>
  </si>
  <si>
    <t>031101</t>
  </si>
  <si>
    <t>Surveying</t>
  </si>
  <si>
    <t>031103</t>
  </si>
  <si>
    <t>Mapping Science</t>
  </si>
  <si>
    <t>031199</t>
  </si>
  <si>
    <t>Geomatic Engineering not elsewhere classified</t>
  </si>
  <si>
    <t>031300</t>
  </si>
  <si>
    <t>Electrical and Electronic Engineering and Technology not further defined</t>
  </si>
  <si>
    <t>031301</t>
  </si>
  <si>
    <t>Electrical Engineering</t>
  </si>
  <si>
    <t>031303</t>
  </si>
  <si>
    <t>Electronic Engineering</t>
  </si>
  <si>
    <t>031305</t>
  </si>
  <si>
    <t>Computer Engineering</t>
  </si>
  <si>
    <t>031307</t>
  </si>
  <si>
    <t>Communications Technologies</t>
  </si>
  <si>
    <t>031309</t>
  </si>
  <si>
    <t>Communications Equipment Installation and Maintenance</t>
  </si>
  <si>
    <t>031311</t>
  </si>
  <si>
    <t>Power Line Installation and Maintenance</t>
  </si>
  <si>
    <t>031313</t>
  </si>
  <si>
    <t>Electrical Fitting, Electrical Mechanics</t>
  </si>
  <si>
    <t>031315</t>
  </si>
  <si>
    <t>Refrigeration, Heating and Air Conditioning</t>
  </si>
  <si>
    <t>031317</t>
  </si>
  <si>
    <t>Electronic Equipment Servicing</t>
  </si>
  <si>
    <t>031399</t>
  </si>
  <si>
    <t>Electrical and Electronic Engineering  and Technology not elsewhere classified</t>
  </si>
  <si>
    <t>031500</t>
  </si>
  <si>
    <t>Aerospace Engineering and Technology not further defined</t>
  </si>
  <si>
    <t>031501</t>
  </si>
  <si>
    <t>Aerospace Engineering</t>
  </si>
  <si>
    <t>031503</t>
  </si>
  <si>
    <t>Aircraft Maintenance Engineering</t>
  </si>
  <si>
    <t>031505</t>
  </si>
  <si>
    <t>Aircraft Operation</t>
  </si>
  <si>
    <t>031507</t>
  </si>
  <si>
    <t>Air Traffic Control</t>
  </si>
  <si>
    <t>031599</t>
  </si>
  <si>
    <t>Aerospace Engineering and Technology not elsewhere classified</t>
  </si>
  <si>
    <t>031700</t>
  </si>
  <si>
    <t>Maritime Engineering and Technology not further defined</t>
  </si>
  <si>
    <t>031701</t>
  </si>
  <si>
    <t>Maritime Engineering</t>
  </si>
  <si>
    <t>031703</t>
  </si>
  <si>
    <t>Marine Construction</t>
  </si>
  <si>
    <t>031705</t>
  </si>
  <si>
    <t>Marine Craft Operation</t>
  </si>
  <si>
    <t>031799</t>
  </si>
  <si>
    <t>Maritime Engineering and Technology not elsewhere classified</t>
  </si>
  <si>
    <t>039900</t>
  </si>
  <si>
    <t>Other Engineering and Related Technologies not further defined</t>
  </si>
  <si>
    <t>039901</t>
  </si>
  <si>
    <t>Environmental Engineering</t>
  </si>
  <si>
    <t>039902</t>
  </si>
  <si>
    <t>Orthotics and Prosthetics</t>
  </si>
  <si>
    <t>039903</t>
  </si>
  <si>
    <t>Biomedical Engineering</t>
  </si>
  <si>
    <t>039905</t>
  </si>
  <si>
    <t>Fire Technology and Rescue Services</t>
  </si>
  <si>
    <t>039907</t>
  </si>
  <si>
    <t>Rail Operations</t>
  </si>
  <si>
    <t>039909</t>
  </si>
  <si>
    <t>Cleaning</t>
  </si>
  <si>
    <t>039999</t>
  </si>
  <si>
    <t>Engineering and Related Technologies  not elsewhere classified</t>
  </si>
  <si>
    <t>040000</t>
  </si>
  <si>
    <t>Architecture and Building not further defined</t>
  </si>
  <si>
    <t>040100</t>
  </si>
  <si>
    <t>Architecture and Urban Environment not further defined</t>
  </si>
  <si>
    <t>040101</t>
  </si>
  <si>
    <t>Architecture</t>
  </si>
  <si>
    <t>040103</t>
  </si>
  <si>
    <t>Urban Design and Regional Planning</t>
  </si>
  <si>
    <t>040105</t>
  </si>
  <si>
    <t>Landscape Architecture</t>
  </si>
  <si>
    <t>040107</t>
  </si>
  <si>
    <t>Interior and Environmental Design</t>
  </si>
  <si>
    <t>040199</t>
  </si>
  <si>
    <t>Architecture and Urban Environment not elsewhere classified</t>
  </si>
  <si>
    <t>040300</t>
  </si>
  <si>
    <t>Building not further defined</t>
  </si>
  <si>
    <t>040301</t>
  </si>
  <si>
    <t>Building Science and Technology</t>
  </si>
  <si>
    <t>040303</t>
  </si>
  <si>
    <t>Building Construction Management</t>
  </si>
  <si>
    <t>040305</t>
  </si>
  <si>
    <t>Building Surveying (Inspection)</t>
  </si>
  <si>
    <t>040307</t>
  </si>
  <si>
    <t>Building Construction Economics (including Quantity Surveying)</t>
  </si>
  <si>
    <t>040309</t>
  </si>
  <si>
    <t>Bricklaying and Stonemasonry</t>
  </si>
  <si>
    <t>040311</t>
  </si>
  <si>
    <t>Carpentry and Joinery</t>
  </si>
  <si>
    <t>040313</t>
  </si>
  <si>
    <t>Ceiling, Wall and Floor Fixing</t>
  </si>
  <si>
    <t>040315</t>
  </si>
  <si>
    <t>Roof Fixing</t>
  </si>
  <si>
    <t>040317</t>
  </si>
  <si>
    <t>Plastering</t>
  </si>
  <si>
    <t>040319</t>
  </si>
  <si>
    <t>Furnishing Installation</t>
  </si>
  <si>
    <t>040321</t>
  </si>
  <si>
    <t>Floor Coverings</t>
  </si>
  <si>
    <t>040323</t>
  </si>
  <si>
    <t>Glazing</t>
  </si>
  <si>
    <t>040325</t>
  </si>
  <si>
    <t>Painting, Decorating, Sign Writing and Other Finishes</t>
  </si>
  <si>
    <t>040327</t>
  </si>
  <si>
    <t>Plumbing, Gasfitting and Drainlaying</t>
  </si>
  <si>
    <t>040329</t>
  </si>
  <si>
    <t>Scaffolding and Rigging</t>
  </si>
  <si>
    <t>040399</t>
  </si>
  <si>
    <t>Building not elsewhere classified</t>
  </si>
  <si>
    <t>050000</t>
  </si>
  <si>
    <t>Agriculture, Environmental and Related Studies not further defined</t>
  </si>
  <si>
    <t>050100</t>
  </si>
  <si>
    <t>Agriculture not further defined</t>
  </si>
  <si>
    <t>050101</t>
  </si>
  <si>
    <t>Agricultural Science</t>
  </si>
  <si>
    <t>050103</t>
  </si>
  <si>
    <t>Wool and Fibre Science</t>
  </si>
  <si>
    <t>050104</t>
  </si>
  <si>
    <t>050105</t>
  </si>
  <si>
    <t>Animal Husbandry</t>
  </si>
  <si>
    <t>050106</t>
  </si>
  <si>
    <t>Crop Production</t>
  </si>
  <si>
    <t>050108</t>
  </si>
  <si>
    <t>Equine Trades</t>
  </si>
  <si>
    <t>050110</t>
  </si>
  <si>
    <t>Wool and Fibre Harvesting</t>
  </si>
  <si>
    <t>050112</t>
  </si>
  <si>
    <t>General Land Skills</t>
  </si>
  <si>
    <t>050199</t>
  </si>
  <si>
    <t>Agriculture not elsewhere classified</t>
  </si>
  <si>
    <t>050300</t>
  </si>
  <si>
    <t>Horticulture and Viticulture not further defined</t>
  </si>
  <si>
    <t>050301</t>
  </si>
  <si>
    <t>Horticulture</t>
  </si>
  <si>
    <t>050303</t>
  </si>
  <si>
    <t>Viticulture</t>
  </si>
  <si>
    <t>050500</t>
  </si>
  <si>
    <t>Forestry Studies not further defined</t>
  </si>
  <si>
    <t>050501</t>
  </si>
  <si>
    <t>Forestry Studies</t>
  </si>
  <si>
    <t>050502</t>
  </si>
  <si>
    <t>Solid Wood Processing</t>
  </si>
  <si>
    <t>050700</t>
  </si>
  <si>
    <t>Fisheries Studies not further defined</t>
  </si>
  <si>
    <t>050701</t>
  </si>
  <si>
    <t>Aquaculture</t>
  </si>
  <si>
    <t>050702</t>
  </si>
  <si>
    <t>Seafood Harvesting (Fishing)</t>
  </si>
  <si>
    <t>050799</t>
  </si>
  <si>
    <t>Fisheries  Studies not elsewhere classified</t>
  </si>
  <si>
    <t>050900</t>
  </si>
  <si>
    <t>Environmental Studies not further defined</t>
  </si>
  <si>
    <t>050901</t>
  </si>
  <si>
    <t>Land, Parks and Wildlife Management</t>
  </si>
  <si>
    <t>050902</t>
  </si>
  <si>
    <t>Environmental Sustainability</t>
  </si>
  <si>
    <t>050999</t>
  </si>
  <si>
    <t>Environmental Studies not elsewhere classified</t>
  </si>
  <si>
    <t>059900</t>
  </si>
  <si>
    <t>Other Agriculture, Environmental and Related Studies not further defined</t>
  </si>
  <si>
    <t>059901</t>
  </si>
  <si>
    <t>Pest and Weed Control</t>
  </si>
  <si>
    <t>059999</t>
  </si>
  <si>
    <t>Agriculture, Environmental and Related Studies not elsewhere classified</t>
  </si>
  <si>
    <t>060000</t>
  </si>
  <si>
    <t>Health not further defined</t>
  </si>
  <si>
    <t>060100</t>
  </si>
  <si>
    <t>Medical Studies not further defined</t>
  </si>
  <si>
    <t>060101</t>
  </si>
  <si>
    <t>General Medicine</t>
  </si>
  <si>
    <t>060103</t>
  </si>
  <si>
    <t>Surgery</t>
  </si>
  <si>
    <t>060105</t>
  </si>
  <si>
    <t>Psychiatry</t>
  </si>
  <si>
    <t>060107</t>
  </si>
  <si>
    <t>Obstetrics and Gynaecology</t>
  </si>
  <si>
    <t>060109</t>
  </si>
  <si>
    <t>Paediatrics</t>
  </si>
  <si>
    <t>060111</t>
  </si>
  <si>
    <t>Anaesthesiology</t>
  </si>
  <si>
    <t>060113</t>
  </si>
  <si>
    <t>Pathology</t>
  </si>
  <si>
    <t>060115</t>
  </si>
  <si>
    <t>Radiology</t>
  </si>
  <si>
    <t>060117</t>
  </si>
  <si>
    <t>Internal Medicine</t>
  </si>
  <si>
    <t>060119</t>
  </si>
  <si>
    <t>General Practice Medicine</t>
  </si>
  <si>
    <t>060199</t>
  </si>
  <si>
    <t>Medical Studies not elsewhere classified</t>
  </si>
  <si>
    <t>060300</t>
  </si>
  <si>
    <t>Nursing not further defined</t>
  </si>
  <si>
    <t>060301</t>
  </si>
  <si>
    <t>Nursing</t>
  </si>
  <si>
    <t>060303</t>
  </si>
  <si>
    <t>Midwifery</t>
  </si>
  <si>
    <t>060308</t>
  </si>
  <si>
    <t>Health Care Assistant</t>
  </si>
  <si>
    <t>060399</t>
  </si>
  <si>
    <t>Nursing not elsewhere classified</t>
  </si>
  <si>
    <t>060501</t>
  </si>
  <si>
    <t>Pharmacy</t>
  </si>
  <si>
    <t>060700</t>
  </si>
  <si>
    <t>Dental Studies not further defined</t>
  </si>
  <si>
    <t>060701</t>
  </si>
  <si>
    <t>Dentistry</t>
  </si>
  <si>
    <t>060704</t>
  </si>
  <si>
    <t>Dental Hygiene and Therapy</t>
  </si>
  <si>
    <t>060705</t>
  </si>
  <si>
    <t>Dental Technology</t>
  </si>
  <si>
    <t>060799</t>
  </si>
  <si>
    <t>Dental Studies not elsewhere classified</t>
  </si>
  <si>
    <t>060900</t>
  </si>
  <si>
    <t>Optical Science not further defined</t>
  </si>
  <si>
    <t>060901</t>
  </si>
  <si>
    <t>Optometry</t>
  </si>
  <si>
    <t>060903</t>
  </si>
  <si>
    <t>Optical Technology</t>
  </si>
  <si>
    <t>060999</t>
  </si>
  <si>
    <t>Optical Science not elsewhere classified</t>
  </si>
  <si>
    <t>061100</t>
  </si>
  <si>
    <t>Veterinary Studies not further defined</t>
  </si>
  <si>
    <t>061101</t>
  </si>
  <si>
    <t>Veterinary Science</t>
  </si>
  <si>
    <t>061103</t>
  </si>
  <si>
    <t>Veterinary Assisting</t>
  </si>
  <si>
    <t>061199</t>
  </si>
  <si>
    <t>Veterinary Studies not elsewhere classified</t>
  </si>
  <si>
    <t>061300</t>
  </si>
  <si>
    <t>Public Health not further defined</t>
  </si>
  <si>
    <t>061301</t>
  </si>
  <si>
    <t>Occupational Health and Safety</t>
  </si>
  <si>
    <t>061303</t>
  </si>
  <si>
    <t>Environmental Health</t>
  </si>
  <si>
    <t>061304</t>
  </si>
  <si>
    <t>Hauora (Māori Health)</t>
  </si>
  <si>
    <t>061307</t>
  </si>
  <si>
    <t>Health Education,  Promotion, Counselling</t>
  </si>
  <si>
    <t>061309</t>
  </si>
  <si>
    <t>Community Health</t>
  </si>
  <si>
    <t>061311</t>
  </si>
  <si>
    <t>Epidemiology</t>
  </si>
  <si>
    <t>061399</t>
  </si>
  <si>
    <t>Public Health not elsewhere classified</t>
  </si>
  <si>
    <t>061501</t>
  </si>
  <si>
    <t>Medical Imaging Technology (Radiography) and Radiation Therapy</t>
  </si>
  <si>
    <t>061700</t>
  </si>
  <si>
    <t>Rehabilitation Therapies not further defined</t>
  </si>
  <si>
    <t>061701</t>
  </si>
  <si>
    <t>Physiotherapy</t>
  </si>
  <si>
    <t>061703</t>
  </si>
  <si>
    <t>Occupational Therapy</t>
  </si>
  <si>
    <t>061705</t>
  </si>
  <si>
    <t>Chiropractic and Osteopathy</t>
  </si>
  <si>
    <t>061707</t>
  </si>
  <si>
    <t>Speech Pathology</t>
  </si>
  <si>
    <t>061709</t>
  </si>
  <si>
    <t>Audiology</t>
  </si>
  <si>
    <t>061711</t>
  </si>
  <si>
    <t>Massage Therapy</t>
  </si>
  <si>
    <t>061713</t>
  </si>
  <si>
    <t>Podiatry</t>
  </si>
  <si>
    <t>061799</t>
  </si>
  <si>
    <t>Rehabilitation Therapies not elsewhere classified</t>
  </si>
  <si>
    <t>061900</t>
  </si>
  <si>
    <t>Complementary Therapies not further defined</t>
  </si>
  <si>
    <t>061901</t>
  </si>
  <si>
    <t>Naturopathy and Homeopathy</t>
  </si>
  <si>
    <t>061903</t>
  </si>
  <si>
    <t>Acupuncture</t>
  </si>
  <si>
    <t>061905</t>
  </si>
  <si>
    <t>Traditional Chinese Medicine</t>
  </si>
  <si>
    <t>061999</t>
  </si>
  <si>
    <t>Complementary Therapies not elsewhere classified</t>
  </si>
  <si>
    <t>069900</t>
  </si>
  <si>
    <t>Other Health not further defined</t>
  </si>
  <si>
    <t>069901</t>
  </si>
  <si>
    <t>Nutrition and Dietetics</t>
  </si>
  <si>
    <t>069903</t>
  </si>
  <si>
    <t>Human Movement and Sports Science</t>
  </si>
  <si>
    <t>069905</t>
  </si>
  <si>
    <t>Paramedical Studies</t>
  </si>
  <si>
    <t>069907</t>
  </si>
  <si>
    <t>First Aid</t>
  </si>
  <si>
    <t>069999</t>
  </si>
  <si>
    <t>Health not elsewhere classified</t>
  </si>
  <si>
    <t>070000</t>
  </si>
  <si>
    <t>Education not further defined</t>
  </si>
  <si>
    <t>070100</t>
  </si>
  <si>
    <t>Teacher Education not further defined</t>
  </si>
  <si>
    <t>070101</t>
  </si>
  <si>
    <t>Teacher Education: Early Childhood (Pre-Service)</t>
  </si>
  <si>
    <t>070103</t>
  </si>
  <si>
    <t>Teacher Education: Primary (Pre-Service)</t>
  </si>
  <si>
    <t>070105</t>
  </si>
  <si>
    <t>Teacher Education: Secondary (Pre-Service)</t>
  </si>
  <si>
    <t>070106</t>
  </si>
  <si>
    <t>Teacher Education:  Tertiary</t>
  </si>
  <si>
    <t>070108</t>
  </si>
  <si>
    <t>Teacher Education: General (Pre-Service)</t>
  </si>
  <si>
    <t>070113</t>
  </si>
  <si>
    <t>Teacher Education: Special Education</t>
  </si>
  <si>
    <t>070115</t>
  </si>
  <si>
    <t>English Language Teaching(ESOL/EFL)</t>
  </si>
  <si>
    <t>070116</t>
  </si>
  <si>
    <t>Te Mātauranga Māori me te Whakangungu (Māori Education)</t>
  </si>
  <si>
    <t>070118</t>
  </si>
  <si>
    <t>Bilingual Early Childhood Teacher Training (Pre-Service)</t>
  </si>
  <si>
    <t>070120</t>
  </si>
  <si>
    <t>Immersion Early Childhood Teacher Training (Pre-Service)</t>
  </si>
  <si>
    <t>070122</t>
  </si>
  <si>
    <t>Bilingual Primary Teacher Training (Pre-Service)</t>
  </si>
  <si>
    <t>070124</t>
  </si>
  <si>
    <t>Immersion Primary Teacher Training (Pre-Service)</t>
  </si>
  <si>
    <t>070126</t>
  </si>
  <si>
    <t>Bilingual Secondary Teacher Training (Pre-Service)</t>
  </si>
  <si>
    <t>070128</t>
  </si>
  <si>
    <t>Immersion Secondary Teacher Training (Pre-Service)</t>
  </si>
  <si>
    <t>070130</t>
  </si>
  <si>
    <t>Teacher Professional Development</t>
  </si>
  <si>
    <t>070199</t>
  </si>
  <si>
    <t>Teacher Education not elsewhere classified</t>
  </si>
  <si>
    <t>070300</t>
  </si>
  <si>
    <t>Curriculum and Education Studies not further defined</t>
  </si>
  <si>
    <t>070301</t>
  </si>
  <si>
    <t>Curriculum Studies</t>
  </si>
  <si>
    <t>070303</t>
  </si>
  <si>
    <t>Education Studies</t>
  </si>
  <si>
    <t>079900</t>
  </si>
  <si>
    <t>Other Education not further defined</t>
  </si>
  <si>
    <t>079999</t>
  </si>
  <si>
    <t>Education not elsewhere classified</t>
  </si>
  <si>
    <t>080000</t>
  </si>
  <si>
    <t>Management and Commerce not further defined</t>
  </si>
  <si>
    <t>080100</t>
  </si>
  <si>
    <t>Accountancy not further defined</t>
  </si>
  <si>
    <t>080101</t>
  </si>
  <si>
    <t>Accounting</t>
  </si>
  <si>
    <t>080199</t>
  </si>
  <si>
    <t>Accountancy not elsewhere classified</t>
  </si>
  <si>
    <t>080300</t>
  </si>
  <si>
    <t>Business and Management not further defined</t>
  </si>
  <si>
    <t>080301</t>
  </si>
  <si>
    <t>Business Management</t>
  </si>
  <si>
    <t>080303</t>
  </si>
  <si>
    <t>Human Resource Management</t>
  </si>
  <si>
    <t>080305</t>
  </si>
  <si>
    <t>Personal Management Training</t>
  </si>
  <si>
    <t>080307</t>
  </si>
  <si>
    <t>Organisation Management</t>
  </si>
  <si>
    <t>080309</t>
  </si>
  <si>
    <t>Industrial Relations</t>
  </si>
  <si>
    <t>080311</t>
  </si>
  <si>
    <t>International Business</t>
  </si>
  <si>
    <t>080312</t>
  </si>
  <si>
    <t>Education Administration</t>
  </si>
  <si>
    <t>080313</t>
  </si>
  <si>
    <t>Public and Health Care Administration</t>
  </si>
  <si>
    <t>080315</t>
  </si>
  <si>
    <t>Project Management</t>
  </si>
  <si>
    <t>080317</t>
  </si>
  <si>
    <t>Quality Management</t>
  </si>
  <si>
    <t>080319</t>
  </si>
  <si>
    <t>Hospitality Management</t>
  </si>
  <si>
    <t>080320</t>
  </si>
  <si>
    <t>Racing and Gaming Management</t>
  </si>
  <si>
    <t>080321</t>
  </si>
  <si>
    <t>Farm Management and Agribusiness</t>
  </si>
  <si>
    <t>080323</t>
  </si>
  <si>
    <t>Tourism Management</t>
  </si>
  <si>
    <t>080399</t>
  </si>
  <si>
    <t>Business and Management not elsewhere classified</t>
  </si>
  <si>
    <t>080500</t>
  </si>
  <si>
    <t>Sales and Marketing not further defined</t>
  </si>
  <si>
    <t>080501</t>
  </si>
  <si>
    <t>Sales</t>
  </si>
  <si>
    <t>080503</t>
  </si>
  <si>
    <t>Real Estate</t>
  </si>
  <si>
    <t>080505</t>
  </si>
  <si>
    <t>Marketing</t>
  </si>
  <si>
    <t>080507</t>
  </si>
  <si>
    <t>Advertising</t>
  </si>
  <si>
    <t>080509</t>
  </si>
  <si>
    <t>Public Relations</t>
  </si>
  <si>
    <t>080599</t>
  </si>
  <si>
    <t>Sales and Marketing not elsewhere classified</t>
  </si>
  <si>
    <t>080701</t>
  </si>
  <si>
    <t>Tourism Studies</t>
  </si>
  <si>
    <t>080900</t>
  </si>
  <si>
    <t>Office Administration not further defined</t>
  </si>
  <si>
    <t>080901</t>
  </si>
  <si>
    <t>General Office Administration</t>
  </si>
  <si>
    <t>080904</t>
  </si>
  <si>
    <t>Text and Information Processing</t>
  </si>
  <si>
    <t>080999</t>
  </si>
  <si>
    <t>Office Administration not elsewhere classified</t>
  </si>
  <si>
    <t>081100</t>
  </si>
  <si>
    <t>Banking, Finance and Related Fields not further defined</t>
  </si>
  <si>
    <t>081101</t>
  </si>
  <si>
    <t>Banking and Finance</t>
  </si>
  <si>
    <t>081103</t>
  </si>
  <si>
    <t>Insurance and Actuarial Studies</t>
  </si>
  <si>
    <t>081105</t>
  </si>
  <si>
    <t>Investment and Securities</t>
  </si>
  <si>
    <t>081199</t>
  </si>
  <si>
    <t>Banking, Finance and Related Fields not elsewhere classified</t>
  </si>
  <si>
    <t>089900</t>
  </si>
  <si>
    <t>Other Management and Commerce not further defined</t>
  </si>
  <si>
    <t>089901</t>
  </si>
  <si>
    <t>Purchasing, Warehousing and Distribution</t>
  </si>
  <si>
    <t>089903</t>
  </si>
  <si>
    <t>Valuation</t>
  </si>
  <si>
    <t>089905</t>
  </si>
  <si>
    <t>e-Commerce</t>
  </si>
  <si>
    <t>089999</t>
  </si>
  <si>
    <t>Management and Commerce not elsewhere classified</t>
  </si>
  <si>
    <t>090000</t>
  </si>
  <si>
    <t>Society and Culture not further defined</t>
  </si>
  <si>
    <t>090100</t>
  </si>
  <si>
    <t>Political Science and Policy Studies not further defined</t>
  </si>
  <si>
    <t>090101</t>
  </si>
  <si>
    <t>Political Science</t>
  </si>
  <si>
    <t>090103</t>
  </si>
  <si>
    <t>Policy Studies</t>
  </si>
  <si>
    <t>090300</t>
  </si>
  <si>
    <t>Studies in Human Society not further defined</t>
  </si>
  <si>
    <t>090301</t>
  </si>
  <si>
    <t>Sociology</t>
  </si>
  <si>
    <t>090303</t>
  </si>
  <si>
    <t>Anthropology</t>
  </si>
  <si>
    <t>090305</t>
  </si>
  <si>
    <t>History</t>
  </si>
  <si>
    <t>090306</t>
  </si>
  <si>
    <t>Art History</t>
  </si>
  <si>
    <t>090307</t>
  </si>
  <si>
    <t>Archaeology</t>
  </si>
  <si>
    <t>090308</t>
  </si>
  <si>
    <t>Classics</t>
  </si>
  <si>
    <t>090309</t>
  </si>
  <si>
    <t>Human Geography</t>
  </si>
  <si>
    <t>090314</t>
  </si>
  <si>
    <t>Tikanga - Māori Customs</t>
  </si>
  <si>
    <t>090316</t>
  </si>
  <si>
    <t>Women's Studies</t>
  </si>
  <si>
    <t>090399</t>
  </si>
  <si>
    <t>Studies in Human Society not elsewhere classified</t>
  </si>
  <si>
    <t>090500</t>
  </si>
  <si>
    <t>Human Welfare Studies and Services not further defined</t>
  </si>
  <si>
    <t>090501</t>
  </si>
  <si>
    <t>Social Work</t>
  </si>
  <si>
    <t>090502</t>
  </si>
  <si>
    <t>Children's Services</t>
  </si>
  <si>
    <t>090503</t>
  </si>
  <si>
    <t>Nannying and Early Childhood Care</t>
  </si>
  <si>
    <t>090505</t>
  </si>
  <si>
    <t>Youth Work</t>
  </si>
  <si>
    <t>090507</t>
  </si>
  <si>
    <t>Support for the Older Person</t>
  </si>
  <si>
    <t>090509</t>
  </si>
  <si>
    <t>Care for People with Disabilities</t>
  </si>
  <si>
    <t>090511</t>
  </si>
  <si>
    <t>Community Client Care</t>
  </si>
  <si>
    <t>090513</t>
  </si>
  <si>
    <t>Counselling</t>
  </si>
  <si>
    <t>090515</t>
  </si>
  <si>
    <t>Welfare Studies</t>
  </si>
  <si>
    <t>090599</t>
  </si>
  <si>
    <t>Human Welfare Studies and Services not elsewhere classified</t>
  </si>
  <si>
    <t>090700</t>
  </si>
  <si>
    <t>Behavioural Science not further defined</t>
  </si>
  <si>
    <t>090701</t>
  </si>
  <si>
    <t>Psychology</t>
  </si>
  <si>
    <t>090799</t>
  </si>
  <si>
    <t>Behavioural Science not elsewhere classified</t>
  </si>
  <si>
    <t>090900</t>
  </si>
  <si>
    <t>Law not further defined</t>
  </si>
  <si>
    <t>090901</t>
  </si>
  <si>
    <t>Business and Commercial Law</t>
  </si>
  <si>
    <t>090903</t>
  </si>
  <si>
    <t>Constitutional Law</t>
  </si>
  <si>
    <t>090905</t>
  </si>
  <si>
    <t>Criminal Law</t>
  </si>
  <si>
    <t>090907</t>
  </si>
  <si>
    <t>Family Law</t>
  </si>
  <si>
    <t>090909</t>
  </si>
  <si>
    <t>International Law</t>
  </si>
  <si>
    <t>090911</t>
  </si>
  <si>
    <t>Taxation Law</t>
  </si>
  <si>
    <t>090913</t>
  </si>
  <si>
    <t>Legal Practice</t>
  </si>
  <si>
    <t>090999</t>
  </si>
  <si>
    <t>Law not elsewhere classified</t>
  </si>
  <si>
    <t>091100</t>
  </si>
  <si>
    <t>Justice and Law Enforcement not further defined</t>
  </si>
  <si>
    <t>091101</t>
  </si>
  <si>
    <t>Justice Administration</t>
  </si>
  <si>
    <t>091103</t>
  </si>
  <si>
    <t>Legal Studies</t>
  </si>
  <si>
    <t>091105</t>
  </si>
  <si>
    <t>Police Studies</t>
  </si>
  <si>
    <t>091199</t>
  </si>
  <si>
    <t>Justice and Law Enforcement not elsewhere classified</t>
  </si>
  <si>
    <t>091300</t>
  </si>
  <si>
    <t>Librarianship, Information Management and Curatorial Studies not further defined</t>
  </si>
  <si>
    <t>091301</t>
  </si>
  <si>
    <t>Librarianship and Information Management</t>
  </si>
  <si>
    <t>091303</t>
  </si>
  <si>
    <t>Curatorial Studies</t>
  </si>
  <si>
    <t>091500</t>
  </si>
  <si>
    <t>Language and Literature not further defined</t>
  </si>
  <si>
    <t>091501</t>
  </si>
  <si>
    <t>English Language</t>
  </si>
  <si>
    <t>091502</t>
  </si>
  <si>
    <t>Te Reo Māori</t>
  </si>
  <si>
    <t>091504</t>
  </si>
  <si>
    <t>Foreign Languages</t>
  </si>
  <si>
    <t>091506</t>
  </si>
  <si>
    <t>English for Speakers of Other Languages</t>
  </si>
  <si>
    <t>091519</t>
  </si>
  <si>
    <t>Translating and Interpreting</t>
  </si>
  <si>
    <t>091521</t>
  </si>
  <si>
    <t>Linguistics</t>
  </si>
  <si>
    <t>091523</t>
  </si>
  <si>
    <t>Literature</t>
  </si>
  <si>
    <t>091599</t>
  </si>
  <si>
    <t>Language and Literature not elsewhere classified</t>
  </si>
  <si>
    <t>091700</t>
  </si>
  <si>
    <t>Philosophy and Religious Studies not further defined</t>
  </si>
  <si>
    <t>091701</t>
  </si>
  <si>
    <t>Philosophy</t>
  </si>
  <si>
    <t>091703</t>
  </si>
  <si>
    <t>Religious Studies</t>
  </si>
  <si>
    <t>091900</t>
  </si>
  <si>
    <t>Economics and Econometrics not further defined</t>
  </si>
  <si>
    <t>091901</t>
  </si>
  <si>
    <t>Economics</t>
  </si>
  <si>
    <t>091903</t>
  </si>
  <si>
    <t>Econometrics</t>
  </si>
  <si>
    <t>092100</t>
  </si>
  <si>
    <t>Sport and Recreation not further defined</t>
  </si>
  <si>
    <t>092101</t>
  </si>
  <si>
    <t>Sport and Recreation Activities</t>
  </si>
  <si>
    <t>092103</t>
  </si>
  <si>
    <t>Sports Coaching, Playing, Officiating and Instructing</t>
  </si>
  <si>
    <t>092199</t>
  </si>
  <si>
    <t>Sport and Recreation not elsewhere classified</t>
  </si>
  <si>
    <t>099900</t>
  </si>
  <si>
    <t>Other Society and Culture not further defined</t>
  </si>
  <si>
    <t>099901</t>
  </si>
  <si>
    <t>Community, Whanau, Family and Consumer Studies</t>
  </si>
  <si>
    <t>099902</t>
  </si>
  <si>
    <t>Cultural Studies</t>
  </si>
  <si>
    <t>099903</t>
  </si>
  <si>
    <t>Criminology</t>
  </si>
  <si>
    <t>099905</t>
  </si>
  <si>
    <t>Security Services</t>
  </si>
  <si>
    <t>099999</t>
  </si>
  <si>
    <t>Society and Culture not elsewhere classified</t>
  </si>
  <si>
    <t>100000</t>
  </si>
  <si>
    <t>Creative Arts not further defined</t>
  </si>
  <si>
    <t>100100</t>
  </si>
  <si>
    <t>Performing Arts not further defined</t>
  </si>
  <si>
    <t>100101</t>
  </si>
  <si>
    <t>Music</t>
  </si>
  <si>
    <t>100103</t>
  </si>
  <si>
    <t>Drama and Theatre Studies</t>
  </si>
  <si>
    <t>100105</t>
  </si>
  <si>
    <t>Dance</t>
  </si>
  <si>
    <t>100106</t>
  </si>
  <si>
    <t>Ngā Mahi a Rēhia (Māori Performing Arts)</t>
  </si>
  <si>
    <t>100199</t>
  </si>
  <si>
    <t>Performing Arts not elsewhere classified</t>
  </si>
  <si>
    <t>100300</t>
  </si>
  <si>
    <t>Visual Arts and Crafts not further defined</t>
  </si>
  <si>
    <t>100301</t>
  </si>
  <si>
    <t>Fine Arts</t>
  </si>
  <si>
    <t>100303</t>
  </si>
  <si>
    <t>Photography</t>
  </si>
  <si>
    <t>100305</t>
  </si>
  <si>
    <t>Crafts</t>
  </si>
  <si>
    <t>100306</t>
  </si>
  <si>
    <t>Mana Whakairo (Māori Carving)</t>
  </si>
  <si>
    <t>100307</t>
  </si>
  <si>
    <t>Jewellery Making</t>
  </si>
  <si>
    <t>100309</t>
  </si>
  <si>
    <t>Floristry</t>
  </si>
  <si>
    <t>100399</t>
  </si>
  <si>
    <t>Visual Arts and Crafts not elsewhere classified</t>
  </si>
  <si>
    <t>100500</t>
  </si>
  <si>
    <t>Graphic and Design Studies not further defined</t>
  </si>
  <si>
    <t>100501</t>
  </si>
  <si>
    <t>Graphic Arts and Design Studies</t>
  </si>
  <si>
    <t>100503</t>
  </si>
  <si>
    <t>Textile Design</t>
  </si>
  <si>
    <t>100505</t>
  </si>
  <si>
    <t>Fashion Design</t>
  </si>
  <si>
    <t>100506</t>
  </si>
  <si>
    <t>Ngā Mahi a te Whare Pora (Māori Weaving)</t>
  </si>
  <si>
    <t>100599</t>
  </si>
  <si>
    <t>Graphic and Design Studies not elsewhere classified</t>
  </si>
  <si>
    <t>100700</t>
  </si>
  <si>
    <t>Communication and Media Studies not further defined</t>
  </si>
  <si>
    <t>100701</t>
  </si>
  <si>
    <t>Audio Visual Studies</t>
  </si>
  <si>
    <t>100703</t>
  </si>
  <si>
    <t>Journalism, Communication and Media Studies</t>
  </si>
  <si>
    <t>100705</t>
  </si>
  <si>
    <t>Written Communication</t>
  </si>
  <si>
    <t>100707</t>
  </si>
  <si>
    <t>Verbal Communication</t>
  </si>
  <si>
    <t>100709</t>
  </si>
  <si>
    <t>Multimedia Studies</t>
  </si>
  <si>
    <t>100799</t>
  </si>
  <si>
    <t>Communication and Media Studies not elsewhere classified</t>
  </si>
  <si>
    <t>109900</t>
  </si>
  <si>
    <t>Other Creative Arts not further defined</t>
  </si>
  <si>
    <t>109999</t>
  </si>
  <si>
    <t>Creative Arts not elsewhere classified</t>
  </si>
  <si>
    <t>110000</t>
  </si>
  <si>
    <t>Food, Hospitality and Personal Services not further defined</t>
  </si>
  <si>
    <t>110100</t>
  </si>
  <si>
    <t>Food and Hospitality not further defined</t>
  </si>
  <si>
    <t>110101</t>
  </si>
  <si>
    <t>Hospitality</t>
  </si>
  <si>
    <t>110103</t>
  </si>
  <si>
    <t>Food and Beverage Service</t>
  </si>
  <si>
    <t>110105</t>
  </si>
  <si>
    <t>Butchery</t>
  </si>
  <si>
    <t>110107</t>
  </si>
  <si>
    <t>Baking and Pastry Making</t>
  </si>
  <si>
    <t>110109</t>
  </si>
  <si>
    <t>Cookery</t>
  </si>
  <si>
    <t>110111</t>
  </si>
  <si>
    <t>Food hygiene</t>
  </si>
  <si>
    <t>110199</t>
  </si>
  <si>
    <t>Food and hospitality not elsewhere classified</t>
  </si>
  <si>
    <t>110300</t>
  </si>
  <si>
    <t>Personal services not further defined</t>
  </si>
  <si>
    <t>110301</t>
  </si>
  <si>
    <t>Beauty therapy</t>
  </si>
  <si>
    <t>110303</t>
  </si>
  <si>
    <t>Hairdressing</t>
  </si>
  <si>
    <t>110399</t>
  </si>
  <si>
    <t>Personal services not elsewhere classified</t>
  </si>
  <si>
    <t>333333</t>
  </si>
  <si>
    <t>Field of study not given (although level of attainment given)</t>
  </si>
  <si>
    <t>444444</t>
  </si>
  <si>
    <t>555555</t>
  </si>
  <si>
    <t>777777</t>
  </si>
  <si>
    <t>888888</t>
  </si>
  <si>
    <t>Table 27</t>
  </si>
  <si>
    <t>Post-school qualification in New Zealand indicator</t>
  </si>
  <si>
    <t>No post-school qualification</t>
  </si>
  <si>
    <t>Overseas</t>
  </si>
  <si>
    <t>Table 28</t>
  </si>
  <si>
    <t>Post-school qualification level of attainment</t>
  </si>
  <si>
    <t>Level 1, 2 or 3 Certificate</t>
  </si>
  <si>
    <t>Level 4 Certificate</t>
  </si>
  <si>
    <t>Level 5 Diploma</t>
  </si>
  <si>
    <t>Level 6 Diploma</t>
  </si>
  <si>
    <t>Post-graduate and Honour degrees</t>
  </si>
  <si>
    <t>Level not given (but subject given)</t>
  </si>
  <si>
    <t>Table 29</t>
  </si>
  <si>
    <t>Religious affiliation (total responses)</t>
  </si>
  <si>
    <t>00000</t>
  </si>
  <si>
    <t>No Religion</t>
  </si>
  <si>
    <t>Buddhism nfd</t>
  </si>
  <si>
    <t>10101</t>
  </si>
  <si>
    <t>Zen Buddhism</t>
  </si>
  <si>
    <t>10102</t>
  </si>
  <si>
    <t>Mahayana Buddhism</t>
  </si>
  <si>
    <t>10103</t>
  </si>
  <si>
    <t>Nichiren Buddhism</t>
  </si>
  <si>
    <t>10104</t>
  </si>
  <si>
    <t>Theravada Buddhism</t>
  </si>
  <si>
    <t>10105</t>
  </si>
  <si>
    <t>Vajrayana Buddhism</t>
  </si>
  <si>
    <t>Buddhism nec</t>
  </si>
  <si>
    <t>20000</t>
  </si>
  <si>
    <t>Christian nfd</t>
  </si>
  <si>
    <t>Adventist nfd</t>
  </si>
  <si>
    <t>20102</t>
  </si>
  <si>
    <t>Seventh Day Adventist</t>
  </si>
  <si>
    <t>20103</t>
  </si>
  <si>
    <t>Worldwide Church of God</t>
  </si>
  <si>
    <t>Adventist nec</t>
  </si>
  <si>
    <t>20201</t>
  </si>
  <si>
    <t>Anglican</t>
  </si>
  <si>
    <t>20301</t>
  </si>
  <si>
    <t>Chinese Christian</t>
  </si>
  <si>
    <t>20302</t>
  </si>
  <si>
    <t>Korean Christian</t>
  </si>
  <si>
    <t>20400</t>
  </si>
  <si>
    <t>Baptist nfd</t>
  </si>
  <si>
    <t>20401</t>
  </si>
  <si>
    <t>Bible Baptist</t>
  </si>
  <si>
    <t>20402</t>
  </si>
  <si>
    <t>Independent Baptist</t>
  </si>
  <si>
    <t>20403</t>
  </si>
  <si>
    <t>Reformed Baptist</t>
  </si>
  <si>
    <t>20499</t>
  </si>
  <si>
    <t>Baptist nec</t>
  </si>
  <si>
    <t>20500</t>
  </si>
  <si>
    <t>Brethren nfd</t>
  </si>
  <si>
    <t>20502</t>
  </si>
  <si>
    <t>Open Brethren</t>
  </si>
  <si>
    <t>20503</t>
  </si>
  <si>
    <t>Plymouth or Exclusive Brethren</t>
  </si>
  <si>
    <t>20599</t>
  </si>
  <si>
    <t>Brethren nec</t>
  </si>
  <si>
    <t>20600</t>
  </si>
  <si>
    <t>Catholicism nfd</t>
  </si>
  <si>
    <t>20601</t>
  </si>
  <si>
    <t>Roman Catholic</t>
  </si>
  <si>
    <t>20602</t>
  </si>
  <si>
    <t>Chaldean Catholic</t>
  </si>
  <si>
    <t>20603</t>
  </si>
  <si>
    <t>Maronite Catholic</t>
  </si>
  <si>
    <t>20604</t>
  </si>
  <si>
    <t>Melkite Catholic</t>
  </si>
  <si>
    <t>20605</t>
  </si>
  <si>
    <t>Syro-Malabar Catholic</t>
  </si>
  <si>
    <t>20606</t>
  </si>
  <si>
    <t>Ukrainian Catholic</t>
  </si>
  <si>
    <t>20699</t>
  </si>
  <si>
    <t>Catholicism nec</t>
  </si>
  <si>
    <t>20700</t>
  </si>
  <si>
    <t>Church of Christ nfd</t>
  </si>
  <si>
    <t>20701</t>
  </si>
  <si>
    <t>Associated Churches of Christ</t>
  </si>
  <si>
    <t>20799</t>
  </si>
  <si>
    <t>Other Church of Christ and Churches of Christ nec</t>
  </si>
  <si>
    <t>20801</t>
  </si>
  <si>
    <t>Evangelical</t>
  </si>
  <si>
    <t>20802</t>
  </si>
  <si>
    <t>Born Again</t>
  </si>
  <si>
    <t>20803</t>
  </si>
  <si>
    <t>Fundamentalist</t>
  </si>
  <si>
    <t>20804</t>
  </si>
  <si>
    <t>Independent Evangelical Churches</t>
  </si>
  <si>
    <t>20901</t>
  </si>
  <si>
    <t>Jehovah's Witnesses</t>
  </si>
  <si>
    <t>21001</t>
  </si>
  <si>
    <t>Latter-day Saints</t>
  </si>
  <si>
    <t>21101</t>
  </si>
  <si>
    <t>Lutheran</t>
  </si>
  <si>
    <t>21200</t>
  </si>
  <si>
    <t>Methodist nfd</t>
  </si>
  <si>
    <t>21201</t>
  </si>
  <si>
    <t>Tongan Methodist</t>
  </si>
  <si>
    <t>21202</t>
  </si>
  <si>
    <t>Nazarene</t>
  </si>
  <si>
    <t>21203</t>
  </si>
  <si>
    <t>Wesleyan Methodist</t>
  </si>
  <si>
    <t>21299</t>
  </si>
  <si>
    <t>Methodist nec</t>
  </si>
  <si>
    <t>21300</t>
  </si>
  <si>
    <t>Orthodox nfd</t>
  </si>
  <si>
    <t>21301</t>
  </si>
  <si>
    <t>Assyrian Orthodox</t>
  </si>
  <si>
    <t>21302</t>
  </si>
  <si>
    <t>Coptic Orthodox</t>
  </si>
  <si>
    <t>21303</t>
  </si>
  <si>
    <t>Greek Orthodox</t>
  </si>
  <si>
    <t>21304</t>
  </si>
  <si>
    <t>Russian Orthodox</t>
  </si>
  <si>
    <t>21305</t>
  </si>
  <si>
    <t>Serbian Orthodox</t>
  </si>
  <si>
    <t>21399</t>
  </si>
  <si>
    <t>Orthodox nec</t>
  </si>
  <si>
    <t>21400</t>
  </si>
  <si>
    <t>Pentecostal nfd</t>
  </si>
  <si>
    <t>21401</t>
  </si>
  <si>
    <t>ACTS Churches</t>
  </si>
  <si>
    <t>21402</t>
  </si>
  <si>
    <t>Assemblies of God</t>
  </si>
  <si>
    <t>21403</t>
  </si>
  <si>
    <t>Christian Fellowship</t>
  </si>
  <si>
    <t>21404</t>
  </si>
  <si>
    <t>Christian Outreach</t>
  </si>
  <si>
    <t>21405</t>
  </si>
  <si>
    <t>Christian Revival Crusade</t>
  </si>
  <si>
    <t>21406</t>
  </si>
  <si>
    <t>Elim</t>
  </si>
  <si>
    <t>21407</t>
  </si>
  <si>
    <t>Full Gospel</t>
  </si>
  <si>
    <t>21408</t>
  </si>
  <si>
    <t>Independent Pentecostal</t>
  </si>
  <si>
    <t>21409</t>
  </si>
  <si>
    <t>New Life</t>
  </si>
  <si>
    <t>21410</t>
  </si>
  <si>
    <t>Revival Centres</t>
  </si>
  <si>
    <t>21411</t>
  </si>
  <si>
    <t>United Pentecostal</t>
  </si>
  <si>
    <t>21412</t>
  </si>
  <si>
    <t>Vineyard Christian Fellowship</t>
  </si>
  <si>
    <t>21413</t>
  </si>
  <si>
    <t>Arise Church</t>
  </si>
  <si>
    <t>21414</t>
  </si>
  <si>
    <t>Commonwealth Covenant Church</t>
  </si>
  <si>
    <t>21415</t>
  </si>
  <si>
    <t>City Impact Church</t>
  </si>
  <si>
    <t>21416</t>
  </si>
  <si>
    <t>Destiny Church</t>
  </si>
  <si>
    <t>21417</t>
  </si>
  <si>
    <t>Equippers Church</t>
  </si>
  <si>
    <t>21499</t>
  </si>
  <si>
    <t>Pentecostal nec</t>
  </si>
  <si>
    <t>21501</t>
  </si>
  <si>
    <t>Presbyterian</t>
  </si>
  <si>
    <t>21502</t>
  </si>
  <si>
    <t>Congregational</t>
  </si>
  <si>
    <t>21503</t>
  </si>
  <si>
    <t>Cook Island Congregational</t>
  </si>
  <si>
    <t>21504</t>
  </si>
  <si>
    <t>Samoan Congregational</t>
  </si>
  <si>
    <t>21505</t>
  </si>
  <si>
    <t>Reformed</t>
  </si>
  <si>
    <t>21506</t>
  </si>
  <si>
    <t>Chinese Presbyterian</t>
  </si>
  <si>
    <t>21507</t>
  </si>
  <si>
    <t>Korean Presbyterian</t>
  </si>
  <si>
    <t>21600</t>
  </si>
  <si>
    <t>Protestant nfd</t>
  </si>
  <si>
    <t>21701</t>
  </si>
  <si>
    <t>Salvation Army</t>
  </si>
  <si>
    <t>21801</t>
  </si>
  <si>
    <t>Uniting/Union Church</t>
  </si>
  <si>
    <t>21802</t>
  </si>
  <si>
    <t>Ecumenical</t>
  </si>
  <si>
    <t>29901</t>
  </si>
  <si>
    <t>Christian and Missionary Alliance</t>
  </si>
  <si>
    <t>29902</t>
  </si>
  <si>
    <t>Christian Science</t>
  </si>
  <si>
    <t>29903</t>
  </si>
  <si>
    <t>Church of God</t>
  </si>
  <si>
    <t>29905</t>
  </si>
  <si>
    <t>Liberal Catholic</t>
  </si>
  <si>
    <t>29906</t>
  </si>
  <si>
    <t>Metropolitan Community Church</t>
  </si>
  <si>
    <t>29908</t>
  </si>
  <si>
    <t>Religious Society of Friends (Quaker)</t>
  </si>
  <si>
    <t>29909</t>
  </si>
  <si>
    <t>Unitarian</t>
  </si>
  <si>
    <t>29910</t>
  </si>
  <si>
    <t>Christadelphian</t>
  </si>
  <si>
    <t>29911</t>
  </si>
  <si>
    <t>Jesus Follower</t>
  </si>
  <si>
    <t>29999</t>
  </si>
  <si>
    <t>Christian nec</t>
  </si>
  <si>
    <t>30100</t>
  </si>
  <si>
    <t>Hinduism nfd</t>
  </si>
  <si>
    <t>30101</t>
  </si>
  <si>
    <t>Hare Krishna</t>
  </si>
  <si>
    <t>30102</t>
  </si>
  <si>
    <t>Yoga</t>
  </si>
  <si>
    <t>30103</t>
  </si>
  <si>
    <t>Arya Samaj</t>
  </si>
  <si>
    <t>30199</t>
  </si>
  <si>
    <t>Hinduism nec</t>
  </si>
  <si>
    <t>40100</t>
  </si>
  <si>
    <t>Islam nfd</t>
  </si>
  <si>
    <t>40101</t>
  </si>
  <si>
    <t>Sufi</t>
  </si>
  <si>
    <t>40102</t>
  </si>
  <si>
    <t>Shi'a</t>
  </si>
  <si>
    <t>40103</t>
  </si>
  <si>
    <t>Sunni</t>
  </si>
  <si>
    <t>40104</t>
  </si>
  <si>
    <t>Ahmadiyya Muslim</t>
  </si>
  <si>
    <t>40199</t>
  </si>
  <si>
    <t>Islam nec</t>
  </si>
  <si>
    <t>50100</t>
  </si>
  <si>
    <t>Judaism nfd</t>
  </si>
  <si>
    <t>50101</t>
  </si>
  <si>
    <t>Conservative Judaism</t>
  </si>
  <si>
    <t>50102</t>
  </si>
  <si>
    <t>Orthodox Judaism</t>
  </si>
  <si>
    <t>50103</t>
  </si>
  <si>
    <t>Reformed Judaism</t>
  </si>
  <si>
    <t>60000</t>
  </si>
  <si>
    <t>Māori Religions, Beliefs and Philosophies nfd</t>
  </si>
  <si>
    <t>60101</t>
  </si>
  <si>
    <t>Ratana</t>
  </si>
  <si>
    <t>60201</t>
  </si>
  <si>
    <t>Ringatū</t>
  </si>
  <si>
    <t>60901</t>
  </si>
  <si>
    <t>Paimarire</t>
  </si>
  <si>
    <t>60999</t>
  </si>
  <si>
    <t>Māori Religions, Beliefs and Philosophies nec</t>
  </si>
  <si>
    <t>70000</t>
  </si>
  <si>
    <t>New Age nfd</t>
  </si>
  <si>
    <t>70101</t>
  </si>
  <si>
    <t>Church of Scientology</t>
  </si>
  <si>
    <t>70200</t>
  </si>
  <si>
    <t>Nature and Earth Based Religions nfd</t>
  </si>
  <si>
    <t>70201</t>
  </si>
  <si>
    <t>Animist</t>
  </si>
  <si>
    <t>70202</t>
  </si>
  <si>
    <t>Druid</t>
  </si>
  <si>
    <t>70203</t>
  </si>
  <si>
    <t>Pantheist</t>
  </si>
  <si>
    <t>70204</t>
  </si>
  <si>
    <t>Wiccan</t>
  </si>
  <si>
    <t>70205</t>
  </si>
  <si>
    <t>Pagan</t>
  </si>
  <si>
    <t>70299</t>
  </si>
  <si>
    <t>Nature and Earth Based Religions nec</t>
  </si>
  <si>
    <t>70301</t>
  </si>
  <si>
    <t>Satanism</t>
  </si>
  <si>
    <t>70401</t>
  </si>
  <si>
    <t>Spiritualist</t>
  </si>
  <si>
    <t>70901</t>
  </si>
  <si>
    <t>Rastafarianism</t>
  </si>
  <si>
    <t>70999</t>
  </si>
  <si>
    <t>Other New Age Religions nec</t>
  </si>
  <si>
    <t>80000</t>
  </si>
  <si>
    <t>Other Religions, Beliefs and Philosophies nfd</t>
  </si>
  <si>
    <t>80101</t>
  </si>
  <si>
    <t>Baha'i</t>
  </si>
  <si>
    <t>80200</t>
  </si>
  <si>
    <t>Chinese Religions nfd</t>
  </si>
  <si>
    <t>80201</t>
  </si>
  <si>
    <t>Confucianism</t>
  </si>
  <si>
    <t>80202</t>
  </si>
  <si>
    <t>Taoism</t>
  </si>
  <si>
    <t>80299</t>
  </si>
  <si>
    <t>Chinese Religions nec</t>
  </si>
  <si>
    <t>80301</t>
  </si>
  <si>
    <t>Jainism</t>
  </si>
  <si>
    <t>80400</t>
  </si>
  <si>
    <t>Japanese Religion nfd</t>
  </si>
  <si>
    <t>80401</t>
  </si>
  <si>
    <t>Mahikari</t>
  </si>
  <si>
    <t>80402</t>
  </si>
  <si>
    <t>Shinto</t>
  </si>
  <si>
    <t>80403</t>
  </si>
  <si>
    <t>Tenrikyo</t>
  </si>
  <si>
    <t>80499</t>
  </si>
  <si>
    <t>Japanese Religion nec</t>
  </si>
  <si>
    <t>80601</t>
  </si>
  <si>
    <t>Sikhism</t>
  </si>
  <si>
    <t>80701</t>
  </si>
  <si>
    <t>Theism</t>
  </si>
  <si>
    <t>80702</t>
  </si>
  <si>
    <t>Deism</t>
  </si>
  <si>
    <t>80801</t>
  </si>
  <si>
    <t>Zoroastrian</t>
  </si>
  <si>
    <t>80901</t>
  </si>
  <si>
    <t>Unification Church (Moonist)</t>
  </si>
  <si>
    <t>81001</t>
  </si>
  <si>
    <t>Jedi</t>
  </si>
  <si>
    <t>81101</t>
  </si>
  <si>
    <t>Atheism</t>
  </si>
  <si>
    <t>81102</t>
  </si>
  <si>
    <t>Agnosticism</t>
  </si>
  <si>
    <t>81103</t>
  </si>
  <si>
    <t>Cao Dai</t>
  </si>
  <si>
    <t>81104</t>
  </si>
  <si>
    <t>Church of the Flying Spaghetti Monster</t>
  </si>
  <si>
    <t>81105</t>
  </si>
  <si>
    <t>Falun Gong</t>
  </si>
  <si>
    <t>81106</t>
  </si>
  <si>
    <t>Humanism</t>
  </si>
  <si>
    <t>81107</t>
  </si>
  <si>
    <t>Libertarianism</t>
  </si>
  <si>
    <t>81108</t>
  </si>
  <si>
    <t>Maoism</t>
  </si>
  <si>
    <t>81109</t>
  </si>
  <si>
    <t>Marxism</t>
  </si>
  <si>
    <t>81110</t>
  </si>
  <si>
    <t>Rationalism</t>
  </si>
  <si>
    <t>81111</t>
  </si>
  <si>
    <t>Socialism</t>
  </si>
  <si>
    <t>81199</t>
  </si>
  <si>
    <t>Religion unidentifiable</t>
  </si>
  <si>
    <t>Table 30</t>
  </si>
  <si>
    <t>Sector of ownership</t>
  </si>
  <si>
    <t>Central Government</t>
  </si>
  <si>
    <t>Local Government</t>
  </si>
  <si>
    <t>Private</t>
  </si>
  <si>
    <t>Table 31</t>
  </si>
  <si>
    <t>Sex</t>
  </si>
  <si>
    <t>Male</t>
  </si>
  <si>
    <t>Female</t>
  </si>
  <si>
    <t>Table 32</t>
  </si>
  <si>
    <t>Sources of personal income (total responses)</t>
  </si>
  <si>
    <t>No source of income during that time</t>
  </si>
  <si>
    <t>Wages, salary, commissions, bonuses etc paid by my employer</t>
  </si>
  <si>
    <t>Self-employment or business I own and work in</t>
  </si>
  <si>
    <t>Interest, dividends, rent, other investments</t>
  </si>
  <si>
    <t>Regular payments from ACC or a private work accident insurer</t>
  </si>
  <si>
    <t>New Zealand Superannuation or Veteran's Pension</t>
  </si>
  <si>
    <t>Other superannuation, pensions, or annuities (other than NZ Superannuation, Veteran's Pension or war pensions)</t>
  </si>
  <si>
    <t>Jobseeker Support</t>
  </si>
  <si>
    <t>Sole Parent Support</t>
  </si>
  <si>
    <t>Supported Living Payment</t>
  </si>
  <si>
    <t>Student Allowance</t>
  </si>
  <si>
    <t>Other government benefits, government income support payments, war pensions or paid parental leave</t>
  </si>
  <si>
    <t>Other sources of income, including support payments from people who do not live in my household</t>
  </si>
  <si>
    <t>Table 33</t>
  </si>
  <si>
    <t>Status in employment</t>
  </si>
  <si>
    <t>Paid employee</t>
  </si>
  <si>
    <t>Employer</t>
  </si>
  <si>
    <t>Self-employed and without employees</t>
  </si>
  <si>
    <t>14</t>
  </si>
  <si>
    <t>Unpaid family worker</t>
  </si>
  <si>
    <t>Table 34</t>
  </si>
  <si>
    <t>Study participation</t>
  </si>
  <si>
    <t>Full-time study</t>
  </si>
  <si>
    <t>Part-time study</t>
  </si>
  <si>
    <t>Not studying</t>
  </si>
  <si>
    <t>Table 35</t>
  </si>
  <si>
    <t>Total personal income</t>
  </si>
  <si>
    <t>Loss</t>
  </si>
  <si>
    <t>Zero income</t>
  </si>
  <si>
    <t>16</t>
  </si>
  <si>
    <t>17</t>
  </si>
  <si>
    <t>18</t>
  </si>
  <si>
    <t>19</t>
  </si>
  <si>
    <t>$150,001 or more</t>
  </si>
  <si>
    <t>Table 36</t>
  </si>
  <si>
    <t>Unpaid activities (total responses)</t>
  </si>
  <si>
    <t>No activities</t>
  </si>
  <si>
    <t>Household work, cooking, repairs, gardening, etc, for own household</t>
  </si>
  <si>
    <t>Looking after a child who is a member of own household</t>
  </si>
  <si>
    <t>Looking after a member of own household who is ill or has a disability</t>
  </si>
  <si>
    <t>Looking after a child who does not live in own household</t>
  </si>
  <si>
    <t>Helping someone who is ill or has a disability who does not live in own household</t>
  </si>
  <si>
    <t>Other helping or voluntary work for or through any organisation, group or marae</t>
  </si>
  <si>
    <t>Table 37</t>
  </si>
  <si>
    <t>Elsewhere in New Zealand</t>
  </si>
  <si>
    <t>44</t>
  </si>
  <si>
    <t>Table 38</t>
  </si>
  <si>
    <t>Table 39</t>
  </si>
  <si>
    <t>Usual residence indicator</t>
  </si>
  <si>
    <t>For the census night population count</t>
  </si>
  <si>
    <t>Same as census night address</t>
  </si>
  <si>
    <t>No fixed abode</t>
  </si>
  <si>
    <t>Table 40</t>
  </si>
  <si>
    <t>Work and labour force status</t>
  </si>
  <si>
    <t>Employed full-time</t>
  </si>
  <si>
    <t>Employed part-time</t>
  </si>
  <si>
    <t>Unemployed</t>
  </si>
  <si>
    <t>Not in the labour force</t>
  </si>
  <si>
    <t>Work and labour force status unidentifiable</t>
  </si>
  <si>
    <t>Table 41</t>
  </si>
  <si>
    <t>Workplace address indicator</t>
  </si>
  <si>
    <t>Worked away from home</t>
  </si>
  <si>
    <t>Table 42</t>
  </si>
  <si>
    <t>Years at usual residence</t>
  </si>
  <si>
    <t xml:space="preserve">2018 Census
</t>
  </si>
  <si>
    <t>000</t>
  </si>
  <si>
    <t>0 years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</si>
  <si>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</si>
  <si>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</si>
  <si>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</si>
  <si>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</si>
  <si>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</si>
  <si>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</si>
  <si>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</si>
  <si>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</si>
  <si>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</si>
  <si>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</si>
  <si>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</si>
  <si>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</si>
  <si>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</si>
  <si>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</si>
  <si>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</si>
  <si>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</si>
  <si>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</si>
  <si>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</si>
  <si>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</si>
  <si>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</si>
  <si>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</si>
  <si>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</si>
  <si>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</si>
  <si>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</si>
  <si>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</si>
  <si>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</si>
  <si>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</si>
  <si>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</si>
  <si>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</si>
  <si>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</si>
  <si>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</si>
  <si>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</si>
  <si>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</si>
  <si>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</si>
  <si>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</si>
  <si>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</si>
  <si>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</si>
  <si>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</si>
  <si>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</si>
  <si>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</si>
  <si>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</si>
  <si>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</si>
  <si>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</si>
  <si>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</si>
  <si>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</si>
  <si>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</si>
  <si>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</si>
  <si>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</si>
  <si>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</si>
  <si>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</si>
  <si>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</si>
  <si>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</si>
  <si>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</si>
  <si>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</si>
  <si>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</si>
  <si>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</si>
  <si>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</si>
  <si>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</si>
  <si>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</si>
  <si>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</si>
  <si>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</si>
  <si>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</si>
  <si>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</si>
  <si>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</si>
  <si>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</si>
  <si>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</si>
  <si>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</si>
  <si>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</si>
  <si>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</si>
  <si>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</si>
  <si>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</si>
  <si>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</si>
  <si>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</si>
  <si>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</si>
  <si>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</si>
  <si>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</si>
  <si>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</si>
  <si>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</si>
  <si>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</si>
  <si>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</si>
  <si>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</si>
  <si>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</si>
  <si>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</si>
  <si>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</si>
  <si>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</si>
  <si>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</si>
  <si>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</si>
  <si>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</si>
  <si>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</si>
  <si>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</si>
  <si>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</si>
  <si>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</si>
  <si>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</si>
  <si>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</si>
  <si>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</si>
  <si>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</si>
  <si>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</si>
  <si>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 or more</t>
  </si>
  <si>
    <t>Table 43</t>
  </si>
  <si>
    <t>Years since arrival in New Zealand</t>
  </si>
  <si>
    <t>For the overseas-born census usually resident population count</t>
  </si>
  <si>
    <t>Overseas-born census usually resident population count</t>
  </si>
  <si>
    <t>Less than one year</t>
  </si>
  <si>
    <t>97 years or more</t>
  </si>
  <si>
    <t>888</t>
  </si>
  <si>
    <t>Table 44</t>
  </si>
  <si>
    <t>Access to basic amenities (total responses)</t>
  </si>
  <si>
    <t>For occupied private dwellings</t>
  </si>
  <si>
    <t xml:space="preserve">Occupied private dwellings </t>
  </si>
  <si>
    <t>None of these</t>
  </si>
  <si>
    <t>Cooking facilities</t>
  </si>
  <si>
    <t>Tap water that is safe to drink</t>
  </si>
  <si>
    <t>Kitchen sink</t>
  </si>
  <si>
    <t>Refrigerator</t>
  </si>
  <si>
    <t>Bath or shower</t>
  </si>
  <si>
    <t>Toilet</t>
  </si>
  <si>
    <t>Electricity supply</t>
  </si>
  <si>
    <t>Total occupied private dwellings stated</t>
  </si>
  <si>
    <t>Total occupied private dwellings</t>
  </si>
  <si>
    <t>Table 45</t>
  </si>
  <si>
    <t>Access to telecommunication systems (total responses)</t>
  </si>
  <si>
    <t>For households in occupied private dwellings</t>
  </si>
  <si>
    <t xml:space="preserve">Households in occupied private dwellings </t>
  </si>
  <si>
    <t>No access to telecommunication systems</t>
  </si>
  <si>
    <t>Access to a cellphone/mobile phone</t>
  </si>
  <si>
    <t>Access to a telephone</t>
  </si>
  <si>
    <t>Access to the internet</t>
  </si>
  <si>
    <t>Total households stated</t>
  </si>
  <si>
    <t>Total households</t>
  </si>
  <si>
    <t>Table 46</t>
  </si>
  <si>
    <t>Dwelling dampness indicator</t>
  </si>
  <si>
    <t>Always damp</t>
  </si>
  <si>
    <t>Sometimes damp</t>
  </si>
  <si>
    <t>Not damp</t>
  </si>
  <si>
    <t>Table 47</t>
  </si>
  <si>
    <t>Dwelling mould indicator</t>
  </si>
  <si>
    <t>Mould over A4 size - always</t>
  </si>
  <si>
    <t>Mould over A4 size - sometimes</t>
  </si>
  <si>
    <t>No mould/mould smaller than A4 size</t>
  </si>
  <si>
    <t>Table 48</t>
  </si>
  <si>
    <t>Dwelling occupancy status</t>
  </si>
  <si>
    <t>For dwellings</t>
  </si>
  <si>
    <t>Dwellings</t>
  </si>
  <si>
    <t>Occupied dwelling</t>
  </si>
  <si>
    <t>Residents away</t>
  </si>
  <si>
    <t>Empty dwelling</t>
  </si>
  <si>
    <t>Dwelling under construction</t>
  </si>
  <si>
    <t>Total dwellings</t>
  </si>
  <si>
    <t>Table 49</t>
  </si>
  <si>
    <t>Dwelling type</t>
  </si>
  <si>
    <t>Private dwelling not further defined</t>
  </si>
  <si>
    <t>1111</t>
  </si>
  <si>
    <t>Separate house no storey information</t>
  </si>
  <si>
    <t>1112</t>
  </si>
  <si>
    <t>Separate house with one storey</t>
  </si>
  <si>
    <t>1113</t>
  </si>
  <si>
    <t>Separate house with two or more storeys</t>
  </si>
  <si>
    <t>1211</t>
  </si>
  <si>
    <t>Joined dwelling no storey information</t>
  </si>
  <si>
    <t>1212</t>
  </si>
  <si>
    <t>Joined dwelling in a one storey building</t>
  </si>
  <si>
    <t>1213</t>
  </si>
  <si>
    <t>Joined dwelling in a two or three storey building</t>
  </si>
  <si>
    <t>1214</t>
  </si>
  <si>
    <t>Joined dwelling in a four to six storey building</t>
  </si>
  <si>
    <t>1215</t>
  </si>
  <si>
    <t>Joined dwelling in a seven to nine storey building</t>
  </si>
  <si>
    <t>1216</t>
  </si>
  <si>
    <t>Joined dwelling in a ten or more storey building</t>
  </si>
  <si>
    <t>1311</t>
  </si>
  <si>
    <t>Dwelling in a motor camp</t>
  </si>
  <si>
    <t>1312</t>
  </si>
  <si>
    <t>Mobile dwelling not in a motor camp</t>
  </si>
  <si>
    <t>1313</t>
  </si>
  <si>
    <t>Improvised dwelling or shelter</t>
  </si>
  <si>
    <t>1314</t>
  </si>
  <si>
    <t>Roofless or rough sleeper</t>
  </si>
  <si>
    <t>Non-private dwelling not further defined</t>
  </si>
  <si>
    <t>2111</t>
  </si>
  <si>
    <t>Residential care for older people</t>
  </si>
  <si>
    <t>2112</t>
  </si>
  <si>
    <t>Public hospital</t>
  </si>
  <si>
    <t>2113</t>
  </si>
  <si>
    <t>Private hospital</t>
  </si>
  <si>
    <t>2114</t>
  </si>
  <si>
    <t>Residential and community care facilities</t>
  </si>
  <si>
    <t>2115</t>
  </si>
  <si>
    <t>Welfare institution</t>
  </si>
  <si>
    <t>2116</t>
  </si>
  <si>
    <t>Educational institution</t>
  </si>
  <si>
    <t>2117</t>
  </si>
  <si>
    <t>Religious institution</t>
  </si>
  <si>
    <t>2118</t>
  </si>
  <si>
    <t>Prison or penal institution</t>
  </si>
  <si>
    <t>2119</t>
  </si>
  <si>
    <t>Defence establishment</t>
  </si>
  <si>
    <t>2120</t>
  </si>
  <si>
    <t>Night shelter</t>
  </si>
  <si>
    <t>2211</t>
  </si>
  <si>
    <t>Hotel, motel or guest accommodation</t>
  </si>
  <si>
    <t>2212</t>
  </si>
  <si>
    <t>Boarding house</t>
  </si>
  <si>
    <t>2213</t>
  </si>
  <si>
    <t>Motor camp/camping ground</t>
  </si>
  <si>
    <t>2214</t>
  </si>
  <si>
    <t>Work, construction or training camp</t>
  </si>
  <si>
    <t>2215</t>
  </si>
  <si>
    <t>Youth, school or Scout/Guide camp</t>
  </si>
  <si>
    <t>2216</t>
  </si>
  <si>
    <t>Communal staff quarters</t>
  </si>
  <si>
    <t>2217</t>
  </si>
  <si>
    <t>Commercial vessel</t>
  </si>
  <si>
    <t>2218</t>
  </si>
  <si>
    <t>Marae complex</t>
  </si>
  <si>
    <t>Table 50</t>
  </si>
  <si>
    <t>Table 51</t>
  </si>
  <si>
    <t>Fuel types used to heat dwellings (total responses)</t>
  </si>
  <si>
    <t>Electricity</t>
  </si>
  <si>
    <t>Gas</t>
  </si>
  <si>
    <t>Wood</t>
  </si>
  <si>
    <t>Coal</t>
  </si>
  <si>
    <t>Home heating oil</t>
  </si>
  <si>
    <t>Solar power</t>
  </si>
  <si>
    <t>No fuels used in this dwelling</t>
  </si>
  <si>
    <t>Other fuel(s)</t>
  </si>
  <si>
    <t>Table 52</t>
  </si>
  <si>
    <t>Table 53</t>
  </si>
  <si>
    <t>Main types of heating (total responses)</t>
  </si>
  <si>
    <t>No heating used</t>
  </si>
  <si>
    <t>Heat pump</t>
  </si>
  <si>
    <t>Electric heater</t>
  </si>
  <si>
    <t>Fixed gas heater</t>
  </si>
  <si>
    <t>Portable gas heater</t>
  </si>
  <si>
    <t>Wood burner</t>
  </si>
  <si>
    <t>Pellet fire</t>
  </si>
  <si>
    <t>Coal burner</t>
  </si>
  <si>
    <t>Other types of heating</t>
  </si>
  <si>
    <t>Number of bedrooms</t>
  </si>
  <si>
    <t>One bedroom</t>
  </si>
  <si>
    <t>Two bedrooms</t>
  </si>
  <si>
    <t>Three bedrooms</t>
  </si>
  <si>
    <t>Four bedrooms</t>
  </si>
  <si>
    <t>Five bedrooms</t>
  </si>
  <si>
    <t>Six bedrooms</t>
  </si>
  <si>
    <t>Seven bedrooms</t>
  </si>
  <si>
    <t>Eight bedrooms</t>
  </si>
  <si>
    <t>Nine bedrooms</t>
  </si>
  <si>
    <t>Ten bedrooms</t>
  </si>
  <si>
    <t>Eleven bedrooms</t>
  </si>
  <si>
    <t>Twelve bedrooms</t>
  </si>
  <si>
    <t>Thirteen bedrooms</t>
  </si>
  <si>
    <t>Fourteen or more bedrooms</t>
  </si>
  <si>
    <t>Number of census night occupants</t>
  </si>
  <si>
    <t>No occupants</t>
  </si>
  <si>
    <t>1 occupant</t>
  </si>
  <si>
    <t>0002</t>
  </si>
  <si>
    <t>2 occupants</t>
  </si>
  <si>
    <t>0003</t>
  </si>
  <si>
    <t>3 occupants</t>
  </si>
  <si>
    <t>0004</t>
  </si>
  <si>
    <t>4 occupants</t>
  </si>
  <si>
    <t>0005</t>
  </si>
  <si>
    <t>5 occupants</t>
  </si>
  <si>
    <t>0006</t>
  </si>
  <si>
    <t>6 occupants</t>
  </si>
  <si>
    <t>0007</t>
  </si>
  <si>
    <t>7 occupants</t>
  </si>
  <si>
    <t>0008</t>
  </si>
  <si>
    <t>8 occupants</t>
  </si>
  <si>
    <t>0009</t>
  </si>
  <si>
    <t>9 occupants</t>
  </si>
  <si>
    <t>0010</t>
  </si>
  <si>
    <t>10 occupants</t>
  </si>
  <si>
    <t>0011</t>
  </si>
  <si>
    <t>11 occupants</t>
  </si>
  <si>
    <t>0012</t>
  </si>
  <si>
    <t>12 occupants</t>
  </si>
  <si>
    <t>0013</t>
  </si>
  <si>
    <t>13 occupants</t>
  </si>
  <si>
    <t>0014</t>
  </si>
  <si>
    <t>14 occupants</t>
  </si>
  <si>
    <t>0015</t>
  </si>
  <si>
    <t>15 occupants</t>
  </si>
  <si>
    <t>0016</t>
  </si>
  <si>
    <t>16 occupants</t>
  </si>
  <si>
    <t>0017</t>
  </si>
  <si>
    <t>17 occupants</t>
  </si>
  <si>
    <t>0018</t>
  </si>
  <si>
    <t>18 occupants</t>
  </si>
  <si>
    <t>0019</t>
  </si>
  <si>
    <t>19 occupants</t>
  </si>
  <si>
    <t>0020</t>
  </si>
  <si>
    <t>20 occupants</t>
  </si>
  <si>
    <t>0021</t>
  </si>
  <si>
    <t>21 occupants</t>
  </si>
  <si>
    <t>0022</t>
  </si>
  <si>
    <t>22 occupants</t>
  </si>
  <si>
    <t>0023</t>
  </si>
  <si>
    <t>23 occupants</t>
  </si>
  <si>
    <t>0024</t>
  </si>
  <si>
    <t>24 occupants</t>
  </si>
  <si>
    <t>0025</t>
  </si>
  <si>
    <t>25 occupants</t>
  </si>
  <si>
    <t>0026</t>
  </si>
  <si>
    <t>26 occupants</t>
  </si>
  <si>
    <t>0027</t>
  </si>
  <si>
    <t>27 occupants</t>
  </si>
  <si>
    <t>0028</t>
  </si>
  <si>
    <t>28 occupants</t>
  </si>
  <si>
    <t>0029</t>
  </si>
  <si>
    <t>29 occupants</t>
  </si>
  <si>
    <t>0030</t>
  </si>
  <si>
    <t>30 occupants</t>
  </si>
  <si>
    <t>0031</t>
  </si>
  <si>
    <t>31 occupants</t>
  </si>
  <si>
    <t>0032</t>
  </si>
  <si>
    <t>32 occupants</t>
  </si>
  <si>
    <t>0033</t>
  </si>
  <si>
    <t>33 occupants</t>
  </si>
  <si>
    <t>0034</t>
  </si>
  <si>
    <t>34 occupants</t>
  </si>
  <si>
    <t>0035</t>
  </si>
  <si>
    <t>35 occupants</t>
  </si>
  <si>
    <t>0036</t>
  </si>
  <si>
    <t>36 occupants</t>
  </si>
  <si>
    <t>0037</t>
  </si>
  <si>
    <t>37 occupants</t>
  </si>
  <si>
    <t>0038</t>
  </si>
  <si>
    <t>38 occupants</t>
  </si>
  <si>
    <t>0039</t>
  </si>
  <si>
    <t>39 occupants</t>
  </si>
  <si>
    <t>0040</t>
  </si>
  <si>
    <t>40 occupants</t>
  </si>
  <si>
    <t>0041</t>
  </si>
  <si>
    <t>41 occupants</t>
  </si>
  <si>
    <t>0042</t>
  </si>
  <si>
    <t>42 occupants</t>
  </si>
  <si>
    <t>0043</t>
  </si>
  <si>
    <t>43 occupants</t>
  </si>
  <si>
    <t>0044</t>
  </si>
  <si>
    <t>44 occupants</t>
  </si>
  <si>
    <t>0045</t>
  </si>
  <si>
    <t>45 occupants</t>
  </si>
  <si>
    <t>0046</t>
  </si>
  <si>
    <t>46 occupants</t>
  </si>
  <si>
    <t>0047</t>
  </si>
  <si>
    <t>47 occupants</t>
  </si>
  <si>
    <t>0048</t>
  </si>
  <si>
    <t>48 occupants</t>
  </si>
  <si>
    <t>0049</t>
  </si>
  <si>
    <t>49 occupants</t>
  </si>
  <si>
    <t>0050</t>
  </si>
  <si>
    <t>50 occupants</t>
  </si>
  <si>
    <t>0051</t>
  </si>
  <si>
    <t>51 occupants</t>
  </si>
  <si>
    <t>0052</t>
  </si>
  <si>
    <t>52 occupants</t>
  </si>
  <si>
    <t>0053</t>
  </si>
  <si>
    <t>53 occupants</t>
  </si>
  <si>
    <t>0054</t>
  </si>
  <si>
    <t>54 occupants</t>
  </si>
  <si>
    <t>0055</t>
  </si>
  <si>
    <t>55 occupants</t>
  </si>
  <si>
    <t>0056</t>
  </si>
  <si>
    <t>56 occupants</t>
  </si>
  <si>
    <t>0057</t>
  </si>
  <si>
    <t>57 occupants</t>
  </si>
  <si>
    <t>0058</t>
  </si>
  <si>
    <t>58 occupants</t>
  </si>
  <si>
    <t>0059</t>
  </si>
  <si>
    <t>59 occupants</t>
  </si>
  <si>
    <t>0060</t>
  </si>
  <si>
    <t>60 occupants</t>
  </si>
  <si>
    <t>0061</t>
  </si>
  <si>
    <t>61 occupants</t>
  </si>
  <si>
    <t>0062</t>
  </si>
  <si>
    <t>62 occupants</t>
  </si>
  <si>
    <t>0063</t>
  </si>
  <si>
    <t>63 occupants</t>
  </si>
  <si>
    <t>0064</t>
  </si>
  <si>
    <t>64 occupants</t>
  </si>
  <si>
    <t>0065</t>
  </si>
  <si>
    <t>65 occupants</t>
  </si>
  <si>
    <t>0066</t>
  </si>
  <si>
    <t>66 occupants</t>
  </si>
  <si>
    <t>0067</t>
  </si>
  <si>
    <t>67 occupants</t>
  </si>
  <si>
    <t>0068</t>
  </si>
  <si>
    <t>68 occupants</t>
  </si>
  <si>
    <t>0069</t>
  </si>
  <si>
    <t>69 occupants</t>
  </si>
  <si>
    <t>0070</t>
  </si>
  <si>
    <t>70 occupants</t>
  </si>
  <si>
    <t>0071</t>
  </si>
  <si>
    <t>71 occupants</t>
  </si>
  <si>
    <t>0072</t>
  </si>
  <si>
    <t>72 occupants</t>
  </si>
  <si>
    <t>0073</t>
  </si>
  <si>
    <t>73 occupants</t>
  </si>
  <si>
    <t>0074</t>
  </si>
  <si>
    <t>74 occupants</t>
  </si>
  <si>
    <t>0075</t>
  </si>
  <si>
    <t>75 occupants</t>
  </si>
  <si>
    <t>0076</t>
  </si>
  <si>
    <t>76 occupants</t>
  </si>
  <si>
    <t>0077</t>
  </si>
  <si>
    <t>77 occupants</t>
  </si>
  <si>
    <t>0078</t>
  </si>
  <si>
    <t>78 occupants</t>
  </si>
  <si>
    <t>0079</t>
  </si>
  <si>
    <t>79 occupants</t>
  </si>
  <si>
    <t>0080</t>
  </si>
  <si>
    <t>80 occupants</t>
  </si>
  <si>
    <t>0081</t>
  </si>
  <si>
    <t>81 occupants</t>
  </si>
  <si>
    <t>0082</t>
  </si>
  <si>
    <t>82 occupants</t>
  </si>
  <si>
    <t>0083</t>
  </si>
  <si>
    <t>83 occupants</t>
  </si>
  <si>
    <t>0084</t>
  </si>
  <si>
    <t>84 occupants</t>
  </si>
  <si>
    <t>0085</t>
  </si>
  <si>
    <t>85 occupants</t>
  </si>
  <si>
    <t>0086</t>
  </si>
  <si>
    <t>86 occupants</t>
  </si>
  <si>
    <t>0087</t>
  </si>
  <si>
    <t>87 occupants</t>
  </si>
  <si>
    <t>0088</t>
  </si>
  <si>
    <t>88 occupants</t>
  </si>
  <si>
    <t>0089</t>
  </si>
  <si>
    <t>89 occupants</t>
  </si>
  <si>
    <t>0090</t>
  </si>
  <si>
    <t>90 occupants</t>
  </si>
  <si>
    <t>0091</t>
  </si>
  <si>
    <t>91 occupants</t>
  </si>
  <si>
    <t>0092</t>
  </si>
  <si>
    <t>92 occupants</t>
  </si>
  <si>
    <t>0093</t>
  </si>
  <si>
    <t>93 occupants</t>
  </si>
  <si>
    <t>0094</t>
  </si>
  <si>
    <t>94 occupants</t>
  </si>
  <si>
    <t>0095</t>
  </si>
  <si>
    <t>95 occupants</t>
  </si>
  <si>
    <t>0096</t>
  </si>
  <si>
    <t>96 occupants</t>
  </si>
  <si>
    <t>0097</t>
  </si>
  <si>
    <t>97 occupants</t>
  </si>
  <si>
    <t>0098</t>
  </si>
  <si>
    <t>98 occupants</t>
  </si>
  <si>
    <t>0099</t>
  </si>
  <si>
    <t>99 occupants</t>
  </si>
  <si>
    <t>0100</t>
  </si>
  <si>
    <t>100 occupants</t>
  </si>
  <si>
    <t>0101</t>
  </si>
  <si>
    <t>101 occupants</t>
  </si>
  <si>
    <t>0102</t>
  </si>
  <si>
    <t>102 occupants</t>
  </si>
  <si>
    <t>0103</t>
  </si>
  <si>
    <t>103 occupants</t>
  </si>
  <si>
    <t>0104</t>
  </si>
  <si>
    <t>104 occupants</t>
  </si>
  <si>
    <t>0105</t>
  </si>
  <si>
    <t>105 occupants</t>
  </si>
  <si>
    <t>0106</t>
  </si>
  <si>
    <t>106 occupants</t>
  </si>
  <si>
    <t>0107</t>
  </si>
  <si>
    <t>107 occupants</t>
  </si>
  <si>
    <t>0108</t>
  </si>
  <si>
    <t>108 occupants</t>
  </si>
  <si>
    <t>0109</t>
  </si>
  <si>
    <t>109 occupants</t>
  </si>
  <si>
    <t>0110</t>
  </si>
  <si>
    <t>110 occupants</t>
  </si>
  <si>
    <t>0111</t>
  </si>
  <si>
    <t>111 occupants</t>
  </si>
  <si>
    <t>0112</t>
  </si>
  <si>
    <t>112 occupants</t>
  </si>
  <si>
    <t>0113</t>
  </si>
  <si>
    <t>113 occupants</t>
  </si>
  <si>
    <t>0114</t>
  </si>
  <si>
    <t>114 occupants</t>
  </si>
  <si>
    <t>0115</t>
  </si>
  <si>
    <t>115 occupants</t>
  </si>
  <si>
    <t>0116</t>
  </si>
  <si>
    <t>116 occupants</t>
  </si>
  <si>
    <t>0117</t>
  </si>
  <si>
    <t>117 occupants</t>
  </si>
  <si>
    <t>0118</t>
  </si>
  <si>
    <t>118 occupants</t>
  </si>
  <si>
    <t>0119</t>
  </si>
  <si>
    <t>119 occupants</t>
  </si>
  <si>
    <t>0120</t>
  </si>
  <si>
    <t>120 occupants</t>
  </si>
  <si>
    <t>0121</t>
  </si>
  <si>
    <t>121 occupants</t>
  </si>
  <si>
    <t>0122</t>
  </si>
  <si>
    <t>122 occupants</t>
  </si>
  <si>
    <t>0123</t>
  </si>
  <si>
    <t>123 occupants</t>
  </si>
  <si>
    <t>0124</t>
  </si>
  <si>
    <t>124 occupants</t>
  </si>
  <si>
    <t>0125</t>
  </si>
  <si>
    <t>125 occupants</t>
  </si>
  <si>
    <t>0126</t>
  </si>
  <si>
    <t>126 occupants</t>
  </si>
  <si>
    <t>0127</t>
  </si>
  <si>
    <t>127 occupants</t>
  </si>
  <si>
    <t>0128</t>
  </si>
  <si>
    <t>128 occupants</t>
  </si>
  <si>
    <t>0129</t>
  </si>
  <si>
    <t>129 occupants</t>
  </si>
  <si>
    <t>0130</t>
  </si>
  <si>
    <t>130 occupants</t>
  </si>
  <si>
    <t>0131</t>
  </si>
  <si>
    <t>131 occupants</t>
  </si>
  <si>
    <t>0132</t>
  </si>
  <si>
    <t>132 occupants</t>
  </si>
  <si>
    <t>0133</t>
  </si>
  <si>
    <t>133 occupants</t>
  </si>
  <si>
    <t>0134</t>
  </si>
  <si>
    <t>134 occupants</t>
  </si>
  <si>
    <t>0135</t>
  </si>
  <si>
    <t>135 occupants</t>
  </si>
  <si>
    <t>0136</t>
  </si>
  <si>
    <t>136 occupants</t>
  </si>
  <si>
    <t>0137</t>
  </si>
  <si>
    <t>137 occupants</t>
  </si>
  <si>
    <t>0138</t>
  </si>
  <si>
    <t>138 occupants</t>
  </si>
  <si>
    <t>0139</t>
  </si>
  <si>
    <t>139 occupants</t>
  </si>
  <si>
    <t>0140</t>
  </si>
  <si>
    <t>140 occupants</t>
  </si>
  <si>
    <t>0141</t>
  </si>
  <si>
    <t>141 occupants</t>
  </si>
  <si>
    <t>0142</t>
  </si>
  <si>
    <t>142 occupants</t>
  </si>
  <si>
    <t>0143</t>
  </si>
  <si>
    <t>143 occupants</t>
  </si>
  <si>
    <t>0144</t>
  </si>
  <si>
    <t>144 occupants</t>
  </si>
  <si>
    <t>0145</t>
  </si>
  <si>
    <t>145 occupants</t>
  </si>
  <si>
    <t>0146</t>
  </si>
  <si>
    <t>146 occupants</t>
  </si>
  <si>
    <t>0147</t>
  </si>
  <si>
    <t>147 occupants</t>
  </si>
  <si>
    <t>0148</t>
  </si>
  <si>
    <t>148 occupants</t>
  </si>
  <si>
    <t>0149</t>
  </si>
  <si>
    <t>149 occupants</t>
  </si>
  <si>
    <t>0150</t>
  </si>
  <si>
    <t>150 occupants</t>
  </si>
  <si>
    <t>0151</t>
  </si>
  <si>
    <t>151 occupants</t>
  </si>
  <si>
    <t>0152</t>
  </si>
  <si>
    <t>152 occupants</t>
  </si>
  <si>
    <t>0153</t>
  </si>
  <si>
    <t>153 occupants</t>
  </si>
  <si>
    <t>0154</t>
  </si>
  <si>
    <t>154 occupants</t>
  </si>
  <si>
    <t>0155</t>
  </si>
  <si>
    <t>155 occupants</t>
  </si>
  <si>
    <t>0156</t>
  </si>
  <si>
    <t>156 occupants</t>
  </si>
  <si>
    <t>0157</t>
  </si>
  <si>
    <t>157 occupants</t>
  </si>
  <si>
    <t>0158</t>
  </si>
  <si>
    <t>158 occupants</t>
  </si>
  <si>
    <t>0159</t>
  </si>
  <si>
    <t>159 occupants</t>
  </si>
  <si>
    <t>0160</t>
  </si>
  <si>
    <t>160 occupants</t>
  </si>
  <si>
    <t>0161</t>
  </si>
  <si>
    <t>161 occupants</t>
  </si>
  <si>
    <t>0162</t>
  </si>
  <si>
    <t>162 occupants</t>
  </si>
  <si>
    <t>0163</t>
  </si>
  <si>
    <t>163 occupants</t>
  </si>
  <si>
    <t>0164</t>
  </si>
  <si>
    <t>164 occupants</t>
  </si>
  <si>
    <t>0165</t>
  </si>
  <si>
    <t>165 occupants</t>
  </si>
  <si>
    <t>0166</t>
  </si>
  <si>
    <t>166 occupants</t>
  </si>
  <si>
    <t>0167</t>
  </si>
  <si>
    <t>167 occupants</t>
  </si>
  <si>
    <t>0168</t>
  </si>
  <si>
    <t>168 occupants</t>
  </si>
  <si>
    <t>0169</t>
  </si>
  <si>
    <t>169 occupants</t>
  </si>
  <si>
    <t>0170</t>
  </si>
  <si>
    <t>170 occupants</t>
  </si>
  <si>
    <t>0171</t>
  </si>
  <si>
    <t>171 occupants</t>
  </si>
  <si>
    <t>0172</t>
  </si>
  <si>
    <t>172 occupants</t>
  </si>
  <si>
    <t>0173</t>
  </si>
  <si>
    <t>173 occupants</t>
  </si>
  <si>
    <t>0174</t>
  </si>
  <si>
    <t>174 occupants</t>
  </si>
  <si>
    <t>0175</t>
  </si>
  <si>
    <t>175 occupants</t>
  </si>
  <si>
    <t>0176</t>
  </si>
  <si>
    <t>176 occupants</t>
  </si>
  <si>
    <t>0177</t>
  </si>
  <si>
    <t>177 occupants</t>
  </si>
  <si>
    <t>0178</t>
  </si>
  <si>
    <t>178 occupants</t>
  </si>
  <si>
    <t>0179</t>
  </si>
  <si>
    <t>179 occupants</t>
  </si>
  <si>
    <t>0180</t>
  </si>
  <si>
    <t>180 occupants</t>
  </si>
  <si>
    <t>0181</t>
  </si>
  <si>
    <t>181 occupants</t>
  </si>
  <si>
    <t>0182</t>
  </si>
  <si>
    <t>182 occupants</t>
  </si>
  <si>
    <t>0183</t>
  </si>
  <si>
    <t>183 occupants</t>
  </si>
  <si>
    <t>0184</t>
  </si>
  <si>
    <t>184 occupants</t>
  </si>
  <si>
    <t>0185</t>
  </si>
  <si>
    <t>185 occupants</t>
  </si>
  <si>
    <t>0186</t>
  </si>
  <si>
    <t>186 occupants</t>
  </si>
  <si>
    <t>0187</t>
  </si>
  <si>
    <t>187 occupants</t>
  </si>
  <si>
    <t>0188</t>
  </si>
  <si>
    <t>188 occupants</t>
  </si>
  <si>
    <t>0189</t>
  </si>
  <si>
    <t>189 occupants</t>
  </si>
  <si>
    <t>0190</t>
  </si>
  <si>
    <t>190 occupants</t>
  </si>
  <si>
    <t>0191</t>
  </si>
  <si>
    <t>191 occupants</t>
  </si>
  <si>
    <t>0192</t>
  </si>
  <si>
    <t>192 occupants</t>
  </si>
  <si>
    <t>0193</t>
  </si>
  <si>
    <t>193 occupants</t>
  </si>
  <si>
    <t>0194</t>
  </si>
  <si>
    <t>194 occupants</t>
  </si>
  <si>
    <t>0195</t>
  </si>
  <si>
    <t>195 occupants</t>
  </si>
  <si>
    <t>0196</t>
  </si>
  <si>
    <t>196 occupants</t>
  </si>
  <si>
    <t>0197</t>
  </si>
  <si>
    <t>197 occupants</t>
  </si>
  <si>
    <t>0198</t>
  </si>
  <si>
    <t>198 occupants</t>
  </si>
  <si>
    <t>0199</t>
  </si>
  <si>
    <t>199 occupants</t>
  </si>
  <si>
    <t>0200</t>
  </si>
  <si>
    <t>200 or more occupants</t>
  </si>
  <si>
    <t>Total occupied dwellings</t>
  </si>
  <si>
    <t>Number of motor vehicles</t>
  </si>
  <si>
    <t>No motor vehicle</t>
  </si>
  <si>
    <t>One motor vehicle</t>
  </si>
  <si>
    <t>Two motor vehicles</t>
  </si>
  <si>
    <t>Three motor vehicles</t>
  </si>
  <si>
    <t>Four motor vehicles</t>
  </si>
  <si>
    <t>Five or more motor vehicles</t>
  </si>
  <si>
    <t>Number of rooms</t>
  </si>
  <si>
    <t>One room</t>
  </si>
  <si>
    <t>Two rooms</t>
  </si>
  <si>
    <t>Three rooms</t>
  </si>
  <si>
    <t>Four rooms</t>
  </si>
  <si>
    <t>Five rooms</t>
  </si>
  <si>
    <t>Six rooms</t>
  </si>
  <si>
    <t>Seven rooms</t>
  </si>
  <si>
    <t>Eight rooms</t>
  </si>
  <si>
    <t>Nine rooms</t>
  </si>
  <si>
    <t>Ten rooms</t>
  </si>
  <si>
    <t>Eleven rooms</t>
  </si>
  <si>
    <t>Twelve rooms</t>
  </si>
  <si>
    <t>Thirteen rooms</t>
  </si>
  <si>
    <t>Fourteen rooms</t>
  </si>
  <si>
    <t>Fifteen rooms</t>
  </si>
  <si>
    <t>Sixteen rooms</t>
  </si>
  <si>
    <t>Seventeen rooms</t>
  </si>
  <si>
    <t>Eighteen rooms</t>
  </si>
  <si>
    <t>Nineteen rooms</t>
  </si>
  <si>
    <t>Twenty or more rooms</t>
  </si>
  <si>
    <t>Sector of landlord</t>
  </si>
  <si>
    <t>For households in rented occupied private dwellings</t>
  </si>
  <si>
    <t xml:space="preserve">Households in rented occupied private dwellings </t>
  </si>
  <si>
    <t>Private person, trust, or business</t>
  </si>
  <si>
    <t>Local authority or city council</t>
  </si>
  <si>
    <t>Housing New Zealand Corporation</t>
  </si>
  <si>
    <t>Iwi, hapū, or Māori land trust</t>
  </si>
  <si>
    <t>Other community housing provider</t>
  </si>
  <si>
    <t>Other state-owned corporation or state-owned enterprise, or government department or ministry</t>
  </si>
  <si>
    <t>Tenure of household</t>
  </si>
  <si>
    <t>Dwelling owned or partly owned, mortgage arrangements not further defined</t>
  </si>
  <si>
    <t>Dwelling owned or partly owned, mortgage payments made</t>
  </si>
  <si>
    <t>Dwelling owned or partly owned, mortgage payments not made</t>
  </si>
  <si>
    <t>Dwelling not owned and not held in a family trust, rental arrangements not further defined</t>
  </si>
  <si>
    <t>Dwelling not owned and not held in a family trust, rent payments made</t>
  </si>
  <si>
    <t>Dwelling not owned and not held in a family trust, rent payments not made</t>
  </si>
  <si>
    <t>30</t>
  </si>
  <si>
    <t>Dwelling held in a family trust, mortgage arrangements not further defined</t>
  </si>
  <si>
    <t>Dwelling held in a family trust, mortgage payments made</t>
  </si>
  <si>
    <t>Dwelling held in a family trust, mortgage payments not made</t>
  </si>
  <si>
    <t>Under $50</t>
  </si>
  <si>
    <t>$600 and over</t>
  </si>
  <si>
    <t>Access to basic amenities</t>
  </si>
  <si>
    <r>
      <t>C</t>
    </r>
    <r>
      <rPr>
        <sz val="8"/>
        <color rgb="FF000000"/>
        <rFont val="Arial"/>
        <family val="2"/>
      </rPr>
      <t>ô</t>
    </r>
    <r>
      <rPr>
        <sz val="8"/>
        <color rgb="FF000000"/>
        <rFont val="Arial"/>
        <family val="2"/>
      </rPr>
      <t>te d'Ivoire</t>
    </r>
  </si>
  <si>
    <t>These tables show national totals for the finer details (categories) of the key census variables for</t>
  </si>
  <si>
    <t>Weekly rent paid by household</t>
  </si>
  <si>
    <t>Job search methods</t>
  </si>
  <si>
    <t>Religious affiliation</t>
  </si>
  <si>
    <t>Sources of personal income</t>
  </si>
  <si>
    <t>Unpaid activities</t>
  </si>
  <si>
    <t>Access to telecommunication systems</t>
  </si>
  <si>
    <t>Fuel types used to heat dwellings</t>
  </si>
  <si>
    <t>Main types of heating</t>
  </si>
  <si>
    <t>For occupied private and non-private dwellings</t>
  </si>
  <si>
    <t>Occupied private and non-private dwellings</t>
  </si>
  <si>
    <t>One year</t>
  </si>
  <si>
    <t>Two years</t>
  </si>
  <si>
    <t>Three years</t>
  </si>
  <si>
    <t>Four years</t>
  </si>
  <si>
    <t>Five years</t>
  </si>
  <si>
    <t>Six years</t>
  </si>
  <si>
    <t>Seven years</t>
  </si>
  <si>
    <t>Eight years</t>
  </si>
  <si>
    <t>Nine years</t>
  </si>
  <si>
    <t>98 years</t>
  </si>
  <si>
    <t>99 years</t>
  </si>
  <si>
    <t>100 years</t>
  </si>
  <si>
    <t>101 years</t>
  </si>
  <si>
    <t>102 years</t>
  </si>
  <si>
    <t>103 years</t>
  </si>
  <si>
    <t>104 years</t>
  </si>
  <si>
    <t>105 years</t>
  </si>
  <si>
    <t>106 years</t>
  </si>
  <si>
    <t>107 years</t>
  </si>
  <si>
    <t>108 years</t>
  </si>
  <si>
    <t>109 years</t>
  </si>
  <si>
    <t>110 years</t>
  </si>
  <si>
    <t>111 years</t>
  </si>
  <si>
    <t>112 years</t>
  </si>
  <si>
    <t>113 years</t>
  </si>
  <si>
    <t>114 years</t>
  </si>
  <si>
    <t>115 years</t>
  </si>
  <si>
    <t>116 years</t>
  </si>
  <si>
    <t>117 years</t>
  </si>
  <si>
    <t>118 years</t>
  </si>
  <si>
    <t>119 years</t>
  </si>
  <si>
    <t>120 years and over</t>
  </si>
  <si>
    <r>
      <t>$10,001</t>
    </r>
    <r>
      <rPr>
        <sz val="8"/>
        <color rgb="FF000000"/>
        <rFont val="Calibri"/>
        <family val="2"/>
      </rPr>
      <t>–</t>
    </r>
    <r>
      <rPr>
        <sz val="8"/>
        <color rgb="FF000000"/>
        <rFont val="Arial"/>
        <family val="2"/>
      </rPr>
      <t>$15,000</t>
    </r>
  </si>
  <si>
    <r>
      <t>$1</t>
    </r>
    <r>
      <rPr>
        <sz val="8"/>
        <color rgb="FF000000"/>
        <rFont val="Calibri"/>
        <family val="2"/>
      </rPr>
      <t>–</t>
    </r>
    <r>
      <rPr>
        <sz val="8"/>
        <color rgb="FF000000"/>
        <rFont val="Arial"/>
        <family val="2"/>
      </rPr>
      <t>$5,000</t>
    </r>
  </si>
  <si>
    <t>$5,001–$10,000</t>
  </si>
  <si>
    <t>$15,001–$20,000</t>
  </si>
  <si>
    <t>$20,001–$25,000</t>
  </si>
  <si>
    <t>$25,001–$30,000</t>
  </si>
  <si>
    <t>$30,001–$35,000</t>
  </si>
  <si>
    <t>$35,001–$40,000</t>
  </si>
  <si>
    <t>$40,001–$50,000</t>
  </si>
  <si>
    <t>$50,001–$60,000</t>
  </si>
  <si>
    <t>$60,001–$70,000</t>
  </si>
  <si>
    <t>$70,001–$100,000</t>
  </si>
  <si>
    <t>$100,001–$150,000</t>
  </si>
  <si>
    <t>$50–$74</t>
  </si>
  <si>
    <t>$75–$99</t>
  </si>
  <si>
    <t>$100–$124</t>
  </si>
  <si>
    <t>$125–$149</t>
  </si>
  <si>
    <t>$150–$174</t>
  </si>
  <si>
    <t>$175–$199</t>
  </si>
  <si>
    <t>$200–$249</t>
  </si>
  <si>
    <t>$250–$299</t>
  </si>
  <si>
    <t>$300–$349</t>
  </si>
  <si>
    <t>$350–$399</t>
  </si>
  <si>
    <t>$400–$449</t>
  </si>
  <si>
    <t>$450–$499</t>
  </si>
  <si>
    <t>$500–$549</t>
  </si>
  <si>
    <t>$550–$599</t>
  </si>
  <si>
    <t>This data uses fixed random rounding to protect confidentiality.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</si>
  <si>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ethnic group, they were counted in each applicable group.
</t>
    </r>
  </si>
  <si>
    <t>Information by variable has more information eg definitions, and data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</si>
  <si>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language spoken, they were counted in each
</t>
    </r>
  </si>
  <si>
    <t xml:space="preserve">applicable group.
</t>
  </si>
  <si>
    <t xml:space="preserve">each applicable group.
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</si>
  <si>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unpaid activity, they were counted in each applicable group.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</si>
  <si>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Households reporting access to more than one basic amenity were counted in each</t>
    </r>
  </si>
  <si>
    <t>stated category.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</si>
  <si>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Households reporting more than one way to access telecommunication systems were</t>
    </r>
  </si>
  <si>
    <t>counted in each stated category.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</si>
  <si>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Dwellings using more than one main type of heating were counted in each stated category. </t>
    </r>
  </si>
  <si>
    <t>Industry</t>
  </si>
  <si>
    <t>Occupation</t>
  </si>
  <si>
    <t>Abbreviations</t>
  </si>
  <si>
    <t>nfd = not further defined</t>
  </si>
  <si>
    <t>nec = not elsewhere classified</t>
  </si>
  <si>
    <t>Other Crop Growing nec</t>
  </si>
  <si>
    <t>Other Livestock Farming nec</t>
  </si>
  <si>
    <t>Other Food Product Manufacturing nec</t>
  </si>
  <si>
    <t>Other Wood Product Manufacturing nec</t>
  </si>
  <si>
    <t>Other Basic Chemical Product Manufacturing nec</t>
  </si>
  <si>
    <t>Other Fabricated Metal Product Manufacturing nec</t>
  </si>
  <si>
    <t>Other Transport Equipment Manufacturing nec</t>
  </si>
  <si>
    <t>Other Machinery and Equipment Manufacturing nec</t>
  </si>
  <si>
    <t>Other Manufacturing nec</t>
  </si>
  <si>
    <t>Other Construction Services nec</t>
  </si>
  <si>
    <t>Other Machinery and Equipment Wholesaling nec</t>
  </si>
  <si>
    <t>Other Goods Wholesaling nec</t>
  </si>
  <si>
    <t>Other Store-Based Retailing nec</t>
  </si>
  <si>
    <t>Other Transport nec</t>
  </si>
  <si>
    <t>Other Transport Support Services nec</t>
  </si>
  <si>
    <t>Other Goods and Equipment Rental and Hiring nec</t>
  </si>
  <si>
    <t>Other Professional, Scientific and Technical Services nec</t>
  </si>
  <si>
    <t>Other Administrative Services nec</t>
  </si>
  <si>
    <t>Adult, Community and Other Education nec</t>
  </si>
  <si>
    <t>Other Health Care Services nec</t>
  </si>
  <si>
    <t>Amusement and Other Recreation Activities nec</t>
  </si>
  <si>
    <t>Other Repair and Maintenance nec</t>
  </si>
  <si>
    <t>Other Personal Services nec</t>
  </si>
  <si>
    <t>Other Interest Group Services nec</t>
  </si>
  <si>
    <t>Languages spoken (total responses)</t>
  </si>
  <si>
    <t>Languages spoken</t>
  </si>
  <si>
    <t>About the 2018 Census dataset</t>
  </si>
  <si>
    <t>Where administrative sources or statistical imputation methods were used to fill in missing characteristics</t>
  </si>
  <si>
    <t>for variables, this may result in zero values in residual categories (such as 'Response unidentifiable' and</t>
  </si>
  <si>
    <t>'Not stated') for some tables.</t>
  </si>
  <si>
    <t>Other Religions, Beliefs and Philosophies nec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</si>
  <si>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religious affiliation, they were counted in</t>
    </r>
  </si>
  <si>
    <r>
      <rPr>
        <b/>
        <sz val="8"/>
        <color rgb="FF000000"/>
        <rFont val="Arial"/>
        <family val="2"/>
      </rPr>
      <t>Source:</t>
    </r>
    <r>
      <rPr>
        <sz val="8"/>
        <color rgb="FF000000"/>
        <rFont val="Arial"/>
        <family val="2"/>
      </rPr>
      <t xml:space="preserve"> Stats NZ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</si>
  <si>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hours worked in other jobs variable was included in</t>
    </r>
  </si>
  <si>
    <t>the assessment of the hours worked in employment per week variable. The hours worked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</si>
  <si>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hours worked in main job variable was included in</t>
    </r>
  </si>
  <si>
    <t xml:space="preserve">and labour force status variable. The work and labour force status variable is rated as moderate quality. </t>
  </si>
  <si>
    <t>Assessment of quality for the job search methods variable was included in the assessment of the work</t>
  </si>
  <si>
    <t>group.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</si>
  <si>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job search method, they were counted in each applicable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</si>
  <si>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official language indicator variable was included in the assessment of the languages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</si>
  <si>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relationship status (legally registered relationship status, and partnership status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</si>
  <si>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relationship status (legally registered relationship status, and partnership status in current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</si>
  <si>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source of personal income, they have been counted in each applicable group.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</si>
  <si>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usual residence indicator variable was included in the</t>
    </r>
  </si>
  <si>
    <t>assessment of the usual residence address variable. The usual residence address variable</t>
  </si>
  <si>
    <t>Information by variable has more information eg definitions.</t>
  </si>
  <si>
    <r>
      <rPr>
        <b/>
        <sz val="8"/>
        <color rgb="FF000000"/>
        <rFont val="Arial"/>
        <family val="2"/>
      </rPr>
      <t xml:space="preserve">Note: </t>
    </r>
    <r>
      <rPr>
        <sz val="8"/>
        <color rgb="FF000000"/>
        <rFont val="Arial"/>
        <family val="2"/>
      </rPr>
      <t>The dwelling occupancy status variable did not receive a quality rating in 2018.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</si>
  <si>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fuel types used to heat dwellings variable was included</t>
    </r>
  </si>
  <si>
    <t>in the assessment of the main types of heating variable. The main types of heating variable is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</si>
  <si>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number of census night occupants variable was included</t>
    </r>
  </si>
  <si>
    <t>in the assessment of the census night address variable. The census night address variable is</t>
  </si>
  <si>
    <t>There are also tables about dwellings for the 2018 Census.</t>
  </si>
  <si>
    <t>0</t>
  </si>
  <si>
    <t>0508 525 525 (toll-free)</t>
  </si>
  <si>
    <t>Webpage:</t>
  </si>
  <si>
    <t>Customised data services</t>
  </si>
  <si>
    <t>Download CSV files from 'Download data' section on the webpage.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</si>
  <si>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activity limitations variable is rated as poor quality.</t>
    </r>
  </si>
  <si>
    <t>Information by variable has more information eg definitions, and data quality,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</si>
  <si>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age variable is rated as very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</si>
  <si>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birthplace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</si>
  <si>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cigarette smoking behaviour variable is rated as moderate quality.</t>
    </r>
  </si>
  <si>
    <t>The ethnicity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</si>
  <si>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highest secondary school qualification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</si>
  <si>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hours worked in employment per week variable is rated as moderate quality.</t>
    </r>
  </si>
  <si>
    <t>in employment per week 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</si>
  <si>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individual home ownership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</si>
  <si>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industry variable is rated as high quality.</t>
    </r>
  </si>
  <si>
    <t>The languages spoken variable is rated as moderate quality.</t>
  </si>
  <si>
    <t>in current relationship) variable is rated as poor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</si>
  <si>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main means of travel to education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</si>
  <si>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main means of travel to work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</si>
  <si>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Māori descent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</si>
  <si>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children born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</si>
  <si>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occupation variable is rated as moderate quality.</t>
    </r>
  </si>
  <si>
    <t>spoken variable. The language spoken variable is rated as moderate quality.</t>
  </si>
  <si>
    <t>relationship) variable is rated as poor quality.</t>
  </si>
  <si>
    <t>The religious affiliation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</si>
  <si>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sector of ownership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</si>
  <si>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sex variable is rated as very high quality.</t>
    </r>
  </si>
  <si>
    <t>The sources of personal income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</si>
  <si>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status in employment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</si>
  <si>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study participation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</si>
  <si>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total personal income variable is rated as high quality.</t>
    </r>
  </si>
  <si>
    <t>The unpaid activities variable is rated as poor quality.</t>
  </si>
  <si>
    <t>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</si>
  <si>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work and labour force status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</si>
  <si>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workplace address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</si>
  <si>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years at usual residence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</si>
  <si>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years since arrival in New Zealand variable is rated as moderate quality.</t>
    </r>
  </si>
  <si>
    <t>Access to basic amenities variable is rated as moderate quality.</t>
  </si>
  <si>
    <t>Access to telecommunication systems 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</si>
  <si>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dampness indicator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</si>
  <si>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mould indicator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</si>
  <si>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type variable is rated as moderate quality.</t>
    </r>
  </si>
  <si>
    <t>rated as moderate quality.</t>
  </si>
  <si>
    <t>The main types of heating 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</si>
  <si>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bedrooms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</si>
  <si>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motor vehicles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</si>
  <si>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rooms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</si>
  <si>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sector of landlord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</si>
  <si>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tenure of household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</si>
  <si>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weekly rent paid by household variable is rated as moderate quality.</t>
    </r>
  </si>
  <si>
    <t>About dwellings</t>
  </si>
  <si>
    <t>We combined data from the census forms with administrative data to create the 2018 Census dataset,</t>
  </si>
  <si>
    <t>which meets Stats NZ's quality criteria for population structure information. We added real data about</t>
  </si>
  <si>
    <t>real people to the dataset where we were confident they should be counted but they hadn't completed a</t>
  </si>
  <si>
    <t>2018 Census totals by topic – national highlights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</si>
  <si>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highest qualification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</si>
  <si>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field of study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</si>
  <si>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in New Zealand indicator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</si>
  <si>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level of attainment variable is rated as moderate quality.</t>
    </r>
  </si>
  <si>
    <t>imputation methods to fill in some missing characteristics of people.</t>
  </si>
  <si>
    <t>census form. We also used data from the 2013 Census and administrative sources, and statistical</t>
  </si>
  <si>
    <t>The independent External Data Quality Panel has endorsed the statistical approaches used by Stats NZ</t>
  </si>
  <si>
    <t>to mitigate non-response.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</si>
</sst>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7" x14ac:knownFonts="1">
    <font>
      <sz val="10"/>
      <color rgb="FF000000"/>
      <name val="Arial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10"/>
      <color theme="1"/>
      <name val="Arial Mäori"/>
      <family val="2"/>
    </font>
    <font>
      <b/>
      <sz val="8"/>
      <name val="Arial Mäori"/>
      <family val="2"/>
    </font>
    <font>
      <sz val="8"/>
      <name val="Arial Mäori"/>
      <family val="2"/>
    </font>
    <font>
      <sz val="8"/>
      <color rgb="FF000000"/>
      <name val="Calibri"/>
      <family val="2"/>
    </font>
    <font>
      <u/>
      <sz val="8"/>
      <color theme="10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1" fillId="0" borderId="0"/>
    <xf numFmtId="0" fontId="5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Font="1" applyAlignment="1">
      <alignment horizontal="right" inden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/>
    <xf numFmtId="0" fontId="2" fillId="0" borderId="0" xfId="1"/>
    <xf numFmtId="0" fontId="0" fillId="0" borderId="0" xfId="0" applyBorder="1"/>
    <xf numFmtId="0" fontId="0" fillId="0" borderId="0" xfId="0" applyFont="1" applyBorder="1"/>
    <xf numFmtId="0" fontId="7" fillId="0" borderId="0" xfId="0" applyFont="1"/>
    <xf numFmtId="0" fontId="9" fillId="0" borderId="0" xfId="3" applyFont="1"/>
    <xf numFmtId="0" fontId="8" fillId="0" borderId="0" xfId="3"/>
    <xf numFmtId="0" fontId="8" fillId="0" borderId="0" xfId="3" applyFont="1" applyAlignment="1">
      <alignment vertical="top" wrapText="1"/>
    </xf>
    <xf numFmtId="0" fontId="6" fillId="0" borderId="0" xfId="0" quotePrefix="1" applyFont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0" xfId="0" applyNumberFormat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right" indent="1"/>
    </xf>
    <xf numFmtId="3" fontId="0" fillId="0" borderId="4" xfId="0" applyNumberFormat="1" applyFont="1" applyBorder="1"/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 indent="1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 indent="1"/>
    </xf>
    <xf numFmtId="0" fontId="12" fillId="0" borderId="0" xfId="4" applyFont="1"/>
    <xf numFmtId="3" fontId="10" fillId="0" borderId="0" xfId="2" applyNumberFormat="1" applyFont="1" applyAlignment="1">
      <alignment horizontal="right" indent="1"/>
    </xf>
    <xf numFmtId="0" fontId="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right" indent="1"/>
    </xf>
    <xf numFmtId="0" fontId="5" fillId="0" borderId="0" xfId="0" applyFont="1"/>
    <xf numFmtId="0" fontId="4" fillId="0" borderId="0" xfId="0" applyFont="1" applyBorder="1" applyAlignment="1">
      <alignment vertical="top"/>
    </xf>
    <xf numFmtId="0" fontId="6" fillId="0" borderId="0" xfId="3" applyFont="1"/>
    <xf numFmtId="49" fontId="5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5" fillId="0" borderId="0" xfId="5" applyNumberFormat="1"/>
    <xf numFmtId="49" fontId="3" fillId="0" borderId="0" xfId="5" applyNumberFormat="1" applyFont="1"/>
    <xf numFmtId="49" fontId="4" fillId="0" borderId="1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center" vertical="center" wrapText="1"/>
    </xf>
    <xf numFmtId="49" fontId="4" fillId="0" borderId="3" xfId="5" applyNumberFormat="1" applyFont="1" applyBorder="1" applyAlignment="1">
      <alignment horizontal="center" vertical="center" wrapText="1"/>
    </xf>
    <xf numFmtId="49" fontId="4" fillId="0" borderId="0" xfId="5" applyNumberFormat="1" applyFont="1" applyAlignment="1">
      <alignment horizontal="left"/>
    </xf>
    <xf numFmtId="49" fontId="10" fillId="0" borderId="0" xfId="5" applyNumberFormat="1" applyFont="1" applyAlignment="1">
      <alignment horizontal="left"/>
    </xf>
    <xf numFmtId="49" fontId="5" fillId="0" borderId="4" xfId="5" applyNumberFormat="1" applyFont="1" applyBorder="1"/>
    <xf numFmtId="49" fontId="5" fillId="0" borderId="4" xfId="5" applyNumberFormat="1" applyFont="1" applyBorder="1" applyAlignment="1">
      <alignment horizontal="left"/>
    </xf>
    <xf numFmtId="49" fontId="5" fillId="0" borderId="0" xfId="5" applyNumberFormat="1" applyFont="1" applyBorder="1" applyAlignment="1">
      <alignment horizontal="left"/>
    </xf>
    <xf numFmtId="49" fontId="5" fillId="0" borderId="0" xfId="5" applyNumberFormat="1" applyFont="1" applyBorder="1"/>
    <xf numFmtId="49" fontId="5" fillId="0" borderId="0" xfId="5" applyNumberFormat="1" applyAlignment="1">
      <alignment horizontal="left"/>
    </xf>
    <xf numFmtId="0" fontId="5" fillId="0" borderId="0" xfId="5"/>
    <xf numFmtId="0" fontId="3" fillId="0" borderId="0" xfId="5" applyFont="1"/>
    <xf numFmtId="0" fontId="4" fillId="0" borderId="1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left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0" xfId="5" applyFont="1" applyAlignment="1">
      <alignment horizontal="left"/>
    </xf>
    <xf numFmtId="3" fontId="4" fillId="0" borderId="0" xfId="5" applyNumberFormat="1" applyFont="1" applyAlignment="1">
      <alignment horizontal="right" indent="1"/>
    </xf>
    <xf numFmtId="3" fontId="10" fillId="0" borderId="0" xfId="5" applyNumberFormat="1" applyFont="1" applyAlignment="1">
      <alignment horizontal="right" indent="1"/>
    </xf>
    <xf numFmtId="0" fontId="5" fillId="0" borderId="4" xfId="5" applyFont="1" applyBorder="1"/>
    <xf numFmtId="1" fontId="4" fillId="0" borderId="0" xfId="5" applyNumberFormat="1" applyFont="1" applyAlignment="1">
      <alignment horizontal="left"/>
    </xf>
    <xf numFmtId="1" fontId="10" fillId="0" borderId="0" xfId="5" applyNumberFormat="1" applyFont="1" applyAlignment="1">
      <alignment horizontal="left"/>
    </xf>
    <xf numFmtId="0" fontId="4" fillId="0" borderId="0" xfId="0" applyFont="1" applyBorder="1" applyAlignment="1"/>
    <xf numFmtId="0" fontId="4" fillId="0" borderId="2" xfId="5" applyFont="1" applyBorder="1" applyAlignment="1">
      <alignment horizontal="center" vertical="center" wrapText="1"/>
    </xf>
    <xf numFmtId="0" fontId="10" fillId="0" borderId="0" xfId="5" applyFont="1" applyAlignment="1">
      <alignment horizontal="left"/>
    </xf>
    <xf numFmtId="0" fontId="5" fillId="0" borderId="4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0" xfId="5" applyFont="1" applyBorder="1"/>
    <xf numFmtId="0" fontId="5" fillId="0" borderId="0" xfId="5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/>
    <xf numFmtId="0" fontId="6" fillId="0" borderId="0" xfId="3" quotePrefix="1" applyFont="1"/>
    <xf numFmtId="0" fontId="5" fillId="0" borderId="0" xfId="5" applyFont="1"/>
    <xf numFmtId="0" fontId="4" fillId="0" borderId="0" xfId="5" applyFont="1" applyBorder="1" applyAlignment="1"/>
    <xf numFmtId="164" fontId="4" fillId="0" borderId="0" xfId="5" applyNumberFormat="1" applyFont="1" applyAlignment="1">
      <alignment horizontal="left"/>
    </xf>
    <xf numFmtId="164" fontId="10" fillId="0" borderId="0" xfId="5" applyNumberFormat="1" applyFont="1" applyAlignment="1">
      <alignment horizontal="left"/>
    </xf>
    <xf numFmtId="0" fontId="4" fillId="0" borderId="0" xfId="5" applyFont="1"/>
    <xf numFmtId="0" fontId="4" fillId="0" borderId="0" xfId="5" applyFont="1" applyAlignment="1"/>
    <xf numFmtId="0" fontId="2" fillId="0" borderId="0" xfId="1" quotePrefix="1"/>
    <xf numFmtId="0" fontId="16" fillId="0" borderId="0" xfId="0" applyFont="1"/>
    <xf numFmtId="0" fontId="15" fillId="0" borderId="0" xfId="1" applyFont="1" applyBorder="1" applyAlignment="1"/>
    <xf numFmtId="0" fontId="15" fillId="0" borderId="0" xfId="1" applyFont="1" applyAlignment="1">
      <alignment vertical="center"/>
    </xf>
    <xf numFmtId="0" fontId="15" fillId="0" borderId="0" xfId="1" applyFont="1" applyAlignment="1"/>
  </cellXfs>
  <cellStyles count="6">
    <cellStyle name="Comma" xfId="2" builtinId="3"/>
    <cellStyle name="Hyperlink" xfId="1" builtinId="8"/>
    <cellStyle name="Normal" xfId="0" builtinId="0"/>
    <cellStyle name="Normal 13" xfId="4" xr:uid="{ABFA1826-167E-4ECE-82DC-1FC4BDA184D6}"/>
    <cellStyle name="Normal 2" xfId="5" xr:uid="{6E84664A-BB8E-414B-9DB1-95A4C3475A97}"/>
    <cellStyle name="Normal 4" xfId="3" xr:uid="{476AF11F-1D4F-4911-8756-97F88CD42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61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95777a8f-6e51-4681-9ffb-482e93926302" TargetMode="External"/><Relationship Id="rId2" Type="http://schemas.openxmlformats.org/officeDocument/2006/relationships/hyperlink" Target="http://www.stats.govt.nz/" TargetMode="External"/><Relationship Id="rId1" Type="http://schemas.openxmlformats.org/officeDocument/2006/relationships/hyperlink" Target="mailto:info@stats.govt.n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tats.govt.nz/services/customised-data-services/" TargetMode="External"/><Relationship Id="rId4" Type="http://schemas.openxmlformats.org/officeDocument/2006/relationships/hyperlink" Target="http://datainfoplus.stats.govt.nz/Item/nz.govt.stats/858c2267-92e1-4eb2-a0c8-4cef372d24fd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datainfoplus.stats.govt.nz/Item/nz.govt.stats/af303a0f-adc8-403f-b1ca-5cce9dd58b3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datainfoplus.stats.govt.nz/Item/nz.govt.stats/f51950b4-1ae3-4a4a-9aa8-64936c0a45a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datainfoplus.stats.govt.nz/Item/nz.govt.stats/ab229e2c-1ff2-44fc-b6be-d2479cd4e690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datainfoplus.stats.govt.nz/Item/nz.govt.stats/adaf4f53-c4ea-408c-aaf1-f32614dd9845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datainfoplus.stats.govt.nz/Item/nz.govt.stats/54921008-4c10-4a64-b250-0984998f1b92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datainfoplus.stats.govt.nz/Item/nz.govt.stats/32f5d501-695b-4bc7-9812-3c4ba784ed65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datainfoplus.stats.govt.nz/Item/nz.govt.stats/ab342389-7db7-46f1-b3d5-ae01504b93c1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datainfoplus.stats.govt.nz/Item/nz.govt.stats/beef1f6b-3623-4f56-9672-0f812653244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ainfoplus.stats.govt.nz/Item/nz.govt.stats/83ca312b-bd72-4a13-bdcf-14c570710700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datainfoplus.stats.govt.nz/Item/nz.govt.stats/e9a634fd-5e39-4678-94f0-aeeb9987ab10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datainfoplus.stats.govt.nz/Item/nz.govt.stats/7889e133-a8e8-4c68-8d91-ea11ebc10c2f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datainfoplus.stats.govt.nz/Item/nz.govt.stats/adaf4f53-c4ea-408c-aaf1-f32614dd9845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datainfoplus.stats.govt.nz/Item/nz.govt.stats/54921008-4c10-4a64-b250-0984998f1b92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datainfoplus.stats.govt.nz/Item/nz.govt.stats/472884ac-0f5f-4606-827c-b7153a1a51b1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datainfoplus.stats.govt.nz/Item/nz.govt.stats/a13bb2e6-6536-4150-b6be-5ccdc490b633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datainfoplus.stats.govt.nz/Item/nz.govt.stats/4600a913-7cf8-45ae-a624-e7fff34d0bd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infoplus.stats.govt.nz/Item/nz.govt.stats/5deebab2-9bf0-4a06-97f3-bdcc910f5924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datainfoplus.stats.govt.nz/Item/nz.govt.stats/ab874ce5-0889-423c-a2c0-dd4a89a355a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datainfoplus.stats.govt.nz/Item/nz.govt.stats/68c95ba5-cc3b-4cad-b286-1dfdcd86291d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datainfoplus.stats.govt.nz/Item/nz.govt.stats/67b643ce-0ad7-4953-8408-584bf10f5038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datainfoplus.stats.govt.nz/Item/nz.govt.stats/4dc6188a-e884-4be0-bd53-7f03c60121a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datainfoplus.stats.govt.nz/Item/nz.govt.stats/6a91de34-107d-4615-aa0c-c38b30c266fa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datainfoplus.stats.govt.nz/Item/nz.govt.stats/a4fcae66-08bc-4e0f-89d4-d3e4ad773082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datainfoplus.stats.govt.nz/Item/nz.govt.stats/ab229e2c-1ff2-44fc-b6be-d2479cd4e690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://datainfoplus.stats.govt.nz/Item/nz.govt.stats/1f249df7-8b72-45df-a117-8e2b246428ea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://datainfoplus.stats.govt.nz/Item/nz.govt.stats/cdfdc4d4-459d-412b-bd7e-5ea7b9bc6410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datainfoplus.stats.govt.nz/Item/nz.govt.stats/9c4be05d-634b-4502-bddf-ce4cb4abd3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datainfoplus.stats.govt.nz/Item/nz.govt.stats/f441f28b-4215-468e-8167-236cc766633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datainfoplus.stats.govt.nz/Item/nz.govt.stats/42921c1a-a49d-4426-b3a9-69cfba642ba5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://datainfoplus.stats.govt.nz/Item/nz.govt.stats/9b4c0bf9-2b8c-4b54-aa6d-fa51e07bd4d5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://datainfoplus.stats.govt.nz/Item/nz.govt.stats/1db47d51-8bbf-4707-a97a-2092224f4a3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datainfoplus.stats.govt.nz/Item/nz.govt.stats/c821be55-1a9f-4117-a6b7-1091b297b44d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://datainfoplus.stats.govt.nz/Item/nz.govt.stats/c821be55-1a9f-4117-a6b7-1091b297b44d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://datainfoplus.stats.govt.nz/Item/nz.govt.stats/43d10e9f-1dec-4d71-b7c9-2a52a7e902ba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http://datainfoplus.stats.govt.nz/Item/nz.govt.stats/086b8a1b-0a84-453b-bc77-9b0b2510498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atainfoplus.stats.govt.nz/Item/nz.govt.stats/6c30d129-d952-46ab-b02b-e3ee9c8963b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http://datainfoplus.stats.govt.nz/Item/nz.govt.stats/e67ec537-fcbf-4858-8e89-cb23f83870c0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://datainfoplus.stats.govt.nz/Item/nz.govt.stats/43d10e9f-1dec-4d71-b7c9-2a52a7e902ba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http://datainfoplus.stats.govt.nz/Item/nz.govt.stats/903f5c49-347d-4525-a55c-8522b413d822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http://datainfoplus.stats.govt.nz/Item/nz.govt.stats/4c68913e-f620-4a6e-8bd3-af2019269a27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http://datainfoplus.stats.govt.nz/Item/nz.govt.stats/8904147f-65de-4083-a71a-c82b3609e2ac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datainfoplus.stats.govt.nz/Item/nz.govt.stats/7079024d-6231-4fc4-824f-dd8515d3314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datainfoplus.stats.govt.nz/Item/nz.govt.stats/33e8dc17-1be8-446d-8f33-6f458e86f94c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datainfoplus.stats.govt.nz/Item/nz.govt.stats/2628f2f2-be94-4132-96e9-dbea88dd7c07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workbookViewId="0"/>
  </sheetViews>
  <sheetFormatPr defaultRowHeight="12.75" x14ac:dyDescent="0.2"/>
  <cols>
    <col min="1" max="1" width="9.42578125" bestFit="1" customWidth="1"/>
    <col min="2" max="2" width="49" bestFit="1" customWidth="1"/>
  </cols>
  <sheetData>
    <row r="1" spans="1:14" ht="15.75" x14ac:dyDescent="0.25">
      <c r="A1" s="13" t="s">
        <v>7042</v>
      </c>
    </row>
    <row r="2" spans="1:14" x14ac:dyDescent="0.2">
      <c r="A2" s="81"/>
    </row>
    <row r="3" spans="1:14" x14ac:dyDescent="0.2">
      <c r="A3" s="36" t="s">
        <v>6847</v>
      </c>
      <c r="B3" s="15"/>
    </row>
    <row r="4" spans="1:14" x14ac:dyDescent="0.2">
      <c r="A4" s="36" t="s">
        <v>0</v>
      </c>
      <c r="B4" s="15"/>
    </row>
    <row r="5" spans="1:14" x14ac:dyDescent="0.2">
      <c r="A5" s="36" t="s">
        <v>1</v>
      </c>
      <c r="B5" s="15"/>
    </row>
    <row r="7" spans="1:14" ht="15" x14ac:dyDescent="0.25">
      <c r="A7" s="14" t="s">
        <v>2</v>
      </c>
      <c r="B7" s="15"/>
    </row>
    <row r="8" spans="1:14" x14ac:dyDescent="0.2">
      <c r="A8" s="36" t="s">
        <v>3</v>
      </c>
      <c r="B8" s="15"/>
    </row>
    <row r="9" spans="1:14" x14ac:dyDescent="0.2">
      <c r="A9" s="36" t="s">
        <v>4</v>
      </c>
      <c r="B9" s="15"/>
    </row>
    <row r="10" spans="1:14" x14ac:dyDescent="0.2">
      <c r="A10" s="36" t="s">
        <v>6986</v>
      </c>
      <c r="B10" s="15"/>
    </row>
    <row r="11" spans="1:14" ht="1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">
      <c r="A12" s="17" t="s">
        <v>5</v>
      </c>
    </row>
    <row r="13" spans="1:14" x14ac:dyDescent="0.2">
      <c r="B13" s="10" t="s">
        <v>6</v>
      </c>
    </row>
    <row r="14" spans="1:14" x14ac:dyDescent="0.2">
      <c r="B14" s="80" t="s">
        <v>7</v>
      </c>
    </row>
    <row r="16" spans="1:14" ht="15" x14ac:dyDescent="0.25">
      <c r="A16" s="14" t="s">
        <v>6960</v>
      </c>
      <c r="B16" s="15"/>
    </row>
    <row r="17" spans="1:2" x14ac:dyDescent="0.2">
      <c r="A17" s="36" t="s">
        <v>7039</v>
      </c>
      <c r="B17" s="15"/>
    </row>
    <row r="18" spans="1:2" x14ac:dyDescent="0.2">
      <c r="A18" s="36" t="s">
        <v>7040</v>
      </c>
      <c r="B18" s="15"/>
    </row>
    <row r="19" spans="1:2" x14ac:dyDescent="0.2">
      <c r="A19" s="36" t="s">
        <v>7041</v>
      </c>
      <c r="B19" s="15"/>
    </row>
    <row r="20" spans="1:2" x14ac:dyDescent="0.2">
      <c r="A20" s="36" t="s">
        <v>7048</v>
      </c>
      <c r="B20" s="15"/>
    </row>
    <row r="21" spans="1:2" x14ac:dyDescent="0.2">
      <c r="A21" s="36" t="s">
        <v>7047</v>
      </c>
      <c r="B21" s="15"/>
    </row>
    <row r="22" spans="1:2" x14ac:dyDescent="0.2">
      <c r="A22" s="36"/>
      <c r="B22" s="15"/>
    </row>
    <row r="23" spans="1:2" x14ac:dyDescent="0.2">
      <c r="A23" s="36" t="s">
        <v>7049</v>
      </c>
      <c r="B23" s="15"/>
    </row>
    <row r="24" spans="1:2" x14ac:dyDescent="0.2">
      <c r="A24" s="36" t="s">
        <v>7050</v>
      </c>
      <c r="B24" s="15"/>
    </row>
    <row r="25" spans="1:2" x14ac:dyDescent="0.2">
      <c r="A25" s="36"/>
      <c r="B25" s="15"/>
    </row>
    <row r="26" spans="1:2" x14ac:dyDescent="0.2">
      <c r="A26" s="36" t="s">
        <v>6961</v>
      </c>
      <c r="B26" s="15"/>
    </row>
    <row r="27" spans="1:2" x14ac:dyDescent="0.2">
      <c r="A27" s="36" t="s">
        <v>6962</v>
      </c>
      <c r="B27" s="15"/>
    </row>
    <row r="28" spans="1:2" x14ac:dyDescent="0.2">
      <c r="A28" s="73" t="s">
        <v>6963</v>
      </c>
      <c r="B28" s="15"/>
    </row>
    <row r="30" spans="1:2" ht="15" x14ac:dyDescent="0.25">
      <c r="A30" s="14" t="s">
        <v>6931</v>
      </c>
      <c r="B30" s="15"/>
    </row>
    <row r="31" spans="1:2" x14ac:dyDescent="0.2">
      <c r="A31" s="36" t="s">
        <v>6933</v>
      </c>
      <c r="B31" s="15"/>
    </row>
    <row r="32" spans="1:2" x14ac:dyDescent="0.2">
      <c r="A32" s="36" t="s">
        <v>6932</v>
      </c>
      <c r="B32" s="15"/>
    </row>
    <row r="33" spans="1:2" x14ac:dyDescent="0.2">
      <c r="B33" s="15"/>
    </row>
    <row r="34" spans="1:2" ht="15" x14ac:dyDescent="0.25">
      <c r="A34" s="1" t="s">
        <v>8</v>
      </c>
    </row>
    <row r="35" spans="1:2" x14ac:dyDescent="0.2">
      <c r="A35" s="33">
        <v>1</v>
      </c>
      <c r="B35" s="10" t="str">
        <f>HYPERLINK("#'Table 1'!A1", "Activity limitations (total responses)")</f>
        <v>Activity limitations (total responses)</v>
      </c>
    </row>
    <row r="36" spans="1:2" x14ac:dyDescent="0.2">
      <c r="A36" s="33">
        <v>2</v>
      </c>
      <c r="B36" s="10" t="str">
        <f>HYPERLINK("#'Table 2'!A1", "Age (single years)")</f>
        <v>Age (single years)</v>
      </c>
    </row>
    <row r="37" spans="1:2" x14ac:dyDescent="0.2">
      <c r="A37" s="33">
        <v>3</v>
      </c>
      <c r="B37" s="10" t="str">
        <f>HYPERLINK("#'Table 3'!A1", "Birthplace")</f>
        <v>Birthplace</v>
      </c>
    </row>
    <row r="38" spans="1:2" x14ac:dyDescent="0.2">
      <c r="A38" s="33">
        <v>4</v>
      </c>
      <c r="B38" s="10" t="str">
        <f>HYPERLINK("#'Table 4'!A1", "Cigarette smoking behaviour")</f>
        <v>Cigarette smoking behaviour</v>
      </c>
    </row>
    <row r="39" spans="1:2" x14ac:dyDescent="0.2">
      <c r="A39" s="33">
        <v>5</v>
      </c>
      <c r="B39" s="10" t="str">
        <f>HYPERLINK("#'Table 5'!A1", "Ethnic group (total responses)")</f>
        <v>Ethnic group (total responses)</v>
      </c>
    </row>
    <row r="40" spans="1:2" x14ac:dyDescent="0.2">
      <c r="A40" s="33">
        <v>6</v>
      </c>
      <c r="B40" s="10" t="str">
        <f>HYPERLINK("#'Table 6'!A1", "Highest qualification")</f>
        <v>Highest qualification</v>
      </c>
    </row>
    <row r="41" spans="1:2" x14ac:dyDescent="0.2">
      <c r="A41" s="33">
        <v>7</v>
      </c>
      <c r="B41" s="10" t="str">
        <f>HYPERLINK("#'Table 7'!A1", "Highest secondary school qualification")</f>
        <v>Highest secondary school qualification</v>
      </c>
    </row>
    <row r="42" spans="1:2" x14ac:dyDescent="0.2">
      <c r="A42" s="33">
        <v>8</v>
      </c>
      <c r="B42" s="10" t="str">
        <f>HYPERLINK("#'Table 8'!A1", "Hours worked in employment per week")</f>
        <v>Hours worked in employment per week</v>
      </c>
    </row>
    <row r="43" spans="1:2" x14ac:dyDescent="0.2">
      <c r="A43" s="33">
        <v>9</v>
      </c>
      <c r="B43" s="10" t="str">
        <f>HYPERLINK("#'Table 9'!A1", "Hours worked per week in main job")</f>
        <v>Hours worked per week in main job</v>
      </c>
    </row>
    <row r="44" spans="1:2" x14ac:dyDescent="0.2">
      <c r="A44" s="33">
        <v>10</v>
      </c>
      <c r="B44" s="10" t="str">
        <f>HYPERLINK("#'Table 10'!A1", "Hours worked per week in other jobs")</f>
        <v>Hours worked per week in other jobs</v>
      </c>
    </row>
    <row r="45" spans="1:2" x14ac:dyDescent="0.2">
      <c r="A45" s="33">
        <v>11</v>
      </c>
      <c r="B45" s="10" t="str">
        <f>HYPERLINK("#'Table 11'!A1", "Individual home ownership")</f>
        <v>Individual home ownership</v>
      </c>
    </row>
    <row r="46" spans="1:2" x14ac:dyDescent="0.2">
      <c r="A46" s="33">
        <v>12</v>
      </c>
      <c r="B46" s="10" t="str">
        <f>HYPERLINK("#'Table 12'!A1", "Industry")</f>
        <v>Industry</v>
      </c>
    </row>
    <row r="47" spans="1:2" x14ac:dyDescent="0.2">
      <c r="A47" s="33">
        <v>13</v>
      </c>
      <c r="B47" s="10" t="str">
        <f>HYPERLINK("#'Table 13'!A1", "Job search methods (total responses)")</f>
        <v>Job search methods (total responses)</v>
      </c>
    </row>
    <row r="48" spans="1:2" x14ac:dyDescent="0.2">
      <c r="A48" s="33">
        <v>14</v>
      </c>
      <c r="B48" s="10" t="str">
        <f>HYPERLINK("#'Table 14'!A1", "Languages spoken (total responses)")</f>
        <v>Languages spoken (total responses)</v>
      </c>
    </row>
    <row r="49" spans="1:2" x14ac:dyDescent="0.2">
      <c r="A49" s="33">
        <v>15</v>
      </c>
      <c r="B49" s="10" t="str">
        <f>HYPERLINK("#'Table 15'!A1", "Legally registered relationship status")</f>
        <v>Legally registered relationship status</v>
      </c>
    </row>
    <row r="50" spans="1:2" x14ac:dyDescent="0.2">
      <c r="A50" s="33">
        <v>16</v>
      </c>
      <c r="B50" s="10" t="str">
        <f>HYPERLINK("#'Table 16'!A1", "Main means of travel to education")</f>
        <v>Main means of travel to education</v>
      </c>
    </row>
    <row r="51" spans="1:2" x14ac:dyDescent="0.2">
      <c r="A51" s="33">
        <v>17</v>
      </c>
      <c r="B51" s="10" t="str">
        <f>HYPERLINK("#'Table 17'!A1", "Main means of travel to work")</f>
        <v>Main means of travel to work</v>
      </c>
    </row>
    <row r="52" spans="1:2" x14ac:dyDescent="0.2">
      <c r="A52" s="33">
        <v>18</v>
      </c>
      <c r="B52" s="10" t="str">
        <f>HYPERLINK("#'Table 18'!A1", "Māori descent indicator")</f>
        <v>Māori descent indicator</v>
      </c>
    </row>
    <row r="53" spans="1:2" x14ac:dyDescent="0.2">
      <c r="A53" s="33">
        <v>19</v>
      </c>
      <c r="B53" s="10" t="str">
        <f>HYPERLINK("#'Table 19'!A1", "Number of children born")</f>
        <v>Number of children born</v>
      </c>
    </row>
    <row r="54" spans="1:2" x14ac:dyDescent="0.2">
      <c r="A54" s="33">
        <v>20</v>
      </c>
      <c r="B54" s="10" t="str">
        <f>HYPERLINK("#'Table 20'!A1", "Occupation")</f>
        <v>Occupation</v>
      </c>
    </row>
    <row r="55" spans="1:2" x14ac:dyDescent="0.2">
      <c r="A55" s="33">
        <v>21</v>
      </c>
      <c r="B55" s="10" t="str">
        <f>HYPERLINK("#'Table 21'!A1", "Official language indicator")</f>
        <v>Official language indicator</v>
      </c>
    </row>
    <row r="56" spans="1:2" x14ac:dyDescent="0.2">
      <c r="A56" s="33">
        <v>22</v>
      </c>
      <c r="B56" s="10" t="str">
        <f>HYPERLINK("#'Table 22'!A1", "Partnership status in current relationship")</f>
        <v>Partnership status in current relationship</v>
      </c>
    </row>
    <row r="57" spans="1:2" x14ac:dyDescent="0.2">
      <c r="A57" s="33">
        <v>23</v>
      </c>
      <c r="B57" s="10" t="str">
        <f>HYPERLINK("#'Table 23'!A1", "Post-school qualification field of study")</f>
        <v>Post-school qualification field of study</v>
      </c>
    </row>
    <row r="58" spans="1:2" x14ac:dyDescent="0.2">
      <c r="A58" s="33">
        <v>24</v>
      </c>
      <c r="B58" s="10" t="str">
        <f>HYPERLINK("#'Table 24'!A1", "Post-school qualification in New Zealand indicator")</f>
        <v>Post-school qualification in New Zealand indicator</v>
      </c>
    </row>
    <row r="59" spans="1:2" x14ac:dyDescent="0.2">
      <c r="A59" s="33">
        <v>25</v>
      </c>
      <c r="B59" s="10" t="str">
        <f>HYPERLINK("#'Table 25'!A1", "Post-school qualification level of attainment")</f>
        <v>Post-school qualification level of attainment</v>
      </c>
    </row>
    <row r="60" spans="1:2" x14ac:dyDescent="0.2">
      <c r="A60" s="33">
        <v>26</v>
      </c>
      <c r="B60" s="10" t="str">
        <f>HYPERLINK("#'Table 26'!A1", "Religious affiliation (total responses)")</f>
        <v>Religious affiliation (total responses)</v>
      </c>
    </row>
    <row r="61" spans="1:2" x14ac:dyDescent="0.2">
      <c r="A61" s="33">
        <v>27</v>
      </c>
      <c r="B61" s="10" t="str">
        <f>HYPERLINK("#'Table 27'!A1", "Sector of ownership")</f>
        <v>Sector of ownership</v>
      </c>
    </row>
    <row r="62" spans="1:2" x14ac:dyDescent="0.2">
      <c r="A62" s="33">
        <v>28</v>
      </c>
      <c r="B62" s="10" t="str">
        <f>HYPERLINK("#'Table 28'!A1", "Sex")</f>
        <v>Sex</v>
      </c>
    </row>
    <row r="63" spans="1:2" x14ac:dyDescent="0.2">
      <c r="A63" s="33">
        <v>29</v>
      </c>
      <c r="B63" s="10" t="str">
        <f>HYPERLINK("#'Table 29'!A1", "Sources of personal income (total responses)")</f>
        <v>Sources of personal income (total responses)</v>
      </c>
    </row>
    <row r="64" spans="1:2" x14ac:dyDescent="0.2">
      <c r="A64" s="33">
        <v>30</v>
      </c>
      <c r="B64" s="10" t="str">
        <f>HYPERLINK("#'Table 30'!A1", "Status in employment")</f>
        <v>Status in employment</v>
      </c>
    </row>
    <row r="65" spans="1:2" x14ac:dyDescent="0.2">
      <c r="A65" s="33">
        <v>31</v>
      </c>
      <c r="B65" s="10" t="str">
        <f>HYPERLINK("#'Table 31'!A1", "Study participation")</f>
        <v>Study participation</v>
      </c>
    </row>
    <row r="66" spans="1:2" x14ac:dyDescent="0.2">
      <c r="A66" s="33">
        <v>32</v>
      </c>
      <c r="B66" s="10" t="str">
        <f>HYPERLINK("#'Table 32'!A1", "Total personal income")</f>
        <v>Total personal income</v>
      </c>
    </row>
    <row r="67" spans="1:2" x14ac:dyDescent="0.2">
      <c r="A67" s="33">
        <v>33</v>
      </c>
      <c r="B67" s="10" t="str">
        <f>HYPERLINK("#'Table 33'!A1", "Unpaid activities (total responses)")</f>
        <v>Unpaid activities (total responses)</v>
      </c>
    </row>
    <row r="68" spans="1:2" x14ac:dyDescent="0.2">
      <c r="A68" s="33">
        <v>34</v>
      </c>
      <c r="B68" s="10" t="str">
        <f>HYPERLINK("#'Table 34'!A1", "Usual residence indicator")</f>
        <v>Usual residence indicator</v>
      </c>
    </row>
    <row r="69" spans="1:2" x14ac:dyDescent="0.2">
      <c r="A69" s="33">
        <v>35</v>
      </c>
      <c r="B69" s="10" t="str">
        <f>HYPERLINK("#'Table 35'!A1", "Work and labour force status")</f>
        <v>Work and labour force status</v>
      </c>
    </row>
    <row r="70" spans="1:2" x14ac:dyDescent="0.2">
      <c r="A70" s="33">
        <v>36</v>
      </c>
      <c r="B70" s="10" t="str">
        <f>HYPERLINK("#'Table 36'!A1", "Workplace address indicator")</f>
        <v>Workplace address indicator</v>
      </c>
    </row>
    <row r="71" spans="1:2" x14ac:dyDescent="0.2">
      <c r="A71" s="33">
        <v>37</v>
      </c>
      <c r="B71" s="10" t="str">
        <f>HYPERLINK("#'Table 37'!A1", "Years at usual residence")</f>
        <v>Years at usual residence</v>
      </c>
    </row>
    <row r="72" spans="1:2" x14ac:dyDescent="0.2">
      <c r="A72" s="33">
        <v>38</v>
      </c>
      <c r="B72" s="10" t="str">
        <f>HYPERLINK("#'Table 38'!A1", "Years since arrival in New Zealand")</f>
        <v>Years since arrival in New Zealand</v>
      </c>
    </row>
    <row r="73" spans="1:2" x14ac:dyDescent="0.2">
      <c r="A73" s="2"/>
      <c r="B73" s="10"/>
    </row>
    <row r="74" spans="1:2" x14ac:dyDescent="0.2">
      <c r="A74" s="2"/>
      <c r="B74" s="10"/>
    </row>
    <row r="75" spans="1:2" ht="15" x14ac:dyDescent="0.25">
      <c r="A75" s="1" t="s">
        <v>7038</v>
      </c>
      <c r="B75" s="1"/>
    </row>
    <row r="76" spans="1:2" x14ac:dyDescent="0.2">
      <c r="A76" s="33">
        <v>39</v>
      </c>
      <c r="B76" s="10" t="str">
        <f>HYPERLINK("#'Table 39'!A1", "Access to basic amenities (total responses)")</f>
        <v>Access to basic amenities (total responses)</v>
      </c>
    </row>
    <row r="77" spans="1:2" x14ac:dyDescent="0.2">
      <c r="A77" s="33">
        <v>40</v>
      </c>
      <c r="B77" s="10" t="str">
        <f>HYPERLINK("#'Table 40'!A1", "Access to telecommunication systems (total responses)")</f>
        <v>Access to telecommunication systems (total responses)</v>
      </c>
    </row>
    <row r="78" spans="1:2" x14ac:dyDescent="0.2">
      <c r="A78" s="33">
        <v>41</v>
      </c>
      <c r="B78" s="10" t="str">
        <f>HYPERLINK("#'Table 41'!A1", "Dwelling dampness indicator")</f>
        <v>Dwelling dampness indicator</v>
      </c>
    </row>
    <row r="79" spans="1:2" x14ac:dyDescent="0.2">
      <c r="A79" s="33">
        <v>42</v>
      </c>
      <c r="B79" s="10" t="str">
        <f>HYPERLINK("#'Table 42'!A1", "Dwelling mould indicator")</f>
        <v>Dwelling mould indicator</v>
      </c>
    </row>
    <row r="80" spans="1:2" x14ac:dyDescent="0.2">
      <c r="A80" s="33">
        <v>43</v>
      </c>
      <c r="B80" s="10" t="str">
        <f>HYPERLINK("#'Table 43'!A1", "Dwelling occupancy status")</f>
        <v>Dwelling occupancy status</v>
      </c>
    </row>
    <row r="81" spans="1:2" x14ac:dyDescent="0.2">
      <c r="A81" s="33">
        <v>44</v>
      </c>
      <c r="B81" s="10" t="str">
        <f>HYPERLINK("#'Table 44'!A1", "Dwelling type")</f>
        <v>Dwelling type</v>
      </c>
    </row>
    <row r="82" spans="1:2" x14ac:dyDescent="0.2">
      <c r="A82" s="33">
        <v>45</v>
      </c>
      <c r="B82" s="10" t="str">
        <f>HYPERLINK("#'Table 45'!A1", "Fuel types used to heat dwellings (total responses)")</f>
        <v>Fuel types used to heat dwellings (total responses)</v>
      </c>
    </row>
    <row r="83" spans="1:2" x14ac:dyDescent="0.2">
      <c r="A83" s="33">
        <v>46</v>
      </c>
      <c r="B83" s="10" t="str">
        <f>HYPERLINK("#'Table 46'!A1", "Main types of heating (total responses)")</f>
        <v>Main types of heating (total responses)</v>
      </c>
    </row>
    <row r="84" spans="1:2" x14ac:dyDescent="0.2">
      <c r="A84" s="33">
        <v>47</v>
      </c>
      <c r="B84" s="10" t="str">
        <f>HYPERLINK("#'Table 47'!A1", "Number of bedrooms")</f>
        <v>Number of bedrooms</v>
      </c>
    </row>
    <row r="85" spans="1:2" x14ac:dyDescent="0.2">
      <c r="A85" s="33">
        <v>48</v>
      </c>
      <c r="B85" s="10" t="str">
        <f>HYPERLINK("#'Table 48'!A1", "Number of census night occupants")</f>
        <v>Number of census night occupants</v>
      </c>
    </row>
    <row r="86" spans="1:2" x14ac:dyDescent="0.2">
      <c r="A86" s="33">
        <v>49</v>
      </c>
      <c r="B86" s="10" t="str">
        <f>HYPERLINK("#'Table 49'!A1", "Number of motor vehicles")</f>
        <v>Number of motor vehicles</v>
      </c>
    </row>
    <row r="87" spans="1:2" x14ac:dyDescent="0.2">
      <c r="A87" s="33">
        <v>50</v>
      </c>
      <c r="B87" s="10" t="str">
        <f>HYPERLINK("#'Table 50'!A1", "Number of rooms")</f>
        <v>Number of rooms</v>
      </c>
    </row>
    <row r="88" spans="1:2" x14ac:dyDescent="0.2">
      <c r="A88" s="33">
        <v>51</v>
      </c>
      <c r="B88" s="10" t="str">
        <f>HYPERLINK("#'Table 51'!A1", "Sector of landlord")</f>
        <v>Sector of landlord</v>
      </c>
    </row>
    <row r="89" spans="1:2" x14ac:dyDescent="0.2">
      <c r="A89" s="33">
        <v>52</v>
      </c>
      <c r="B89" s="10" t="str">
        <f>HYPERLINK("#'Table 52'!A1", "Tenure of household")</f>
        <v>Tenure of household</v>
      </c>
    </row>
    <row r="90" spans="1:2" x14ac:dyDescent="0.2">
      <c r="A90" s="33">
        <v>53</v>
      </c>
      <c r="B90" s="10" t="str">
        <f>HYPERLINK("#'Table 53'!A1", "Weekly rent paid by household")</f>
        <v>Weekly rent paid by household</v>
      </c>
    </row>
    <row r="92" spans="1:2" ht="15" x14ac:dyDescent="0.25">
      <c r="A92" s="1" t="s">
        <v>9</v>
      </c>
    </row>
    <row r="93" spans="1:2" x14ac:dyDescent="0.2">
      <c r="A93" t="s">
        <v>6991</v>
      </c>
    </row>
    <row r="95" spans="1:2" ht="15" x14ac:dyDescent="0.25">
      <c r="A95" s="1" t="s">
        <v>10</v>
      </c>
    </row>
    <row r="96" spans="1:2" x14ac:dyDescent="0.2">
      <c r="A96" t="s">
        <v>11</v>
      </c>
    </row>
    <row r="97" spans="1:2" x14ac:dyDescent="0.2">
      <c r="A97" t="s">
        <v>12</v>
      </c>
      <c r="B97" s="3" t="s">
        <v>13</v>
      </c>
    </row>
    <row r="98" spans="1:2" x14ac:dyDescent="0.2">
      <c r="A98" t="s">
        <v>14</v>
      </c>
      <c r="B98" s="34" t="s">
        <v>6988</v>
      </c>
    </row>
    <row r="99" spans="1:2" x14ac:dyDescent="0.2">
      <c r="A99" t="s">
        <v>6989</v>
      </c>
      <c r="B99" s="10" t="s">
        <v>6990</v>
      </c>
    </row>
    <row r="101" spans="1:2" x14ac:dyDescent="0.2">
      <c r="A101" s="4" t="s">
        <v>15</v>
      </c>
    </row>
    <row r="102" spans="1:2" x14ac:dyDescent="0.2">
      <c r="A102" s="37" t="s">
        <v>16</v>
      </c>
    </row>
    <row r="103" spans="1:2" x14ac:dyDescent="0.2">
      <c r="A103" s="3" t="s">
        <v>17</v>
      </c>
    </row>
  </sheetData>
  <hyperlinks>
    <hyperlink ref="B97" r:id="rId1" xr:uid="{00000000-0004-0000-0000-000002000000}"/>
    <hyperlink ref="A103" r:id="rId2" xr:uid="{00000000-0004-0000-0000-000003000000}"/>
    <hyperlink ref="B14" r:id="rId3" xr:uid="{D3C20265-7A43-441E-B3F1-3BC101BA247C}"/>
    <hyperlink ref="B13" r:id="rId4" xr:uid="{9FA7F54B-A82B-4138-A433-7A01FE18D809}"/>
    <hyperlink ref="B99" r:id="rId5" xr:uid="{9BD64D79-8F06-484B-AB0D-F800A41E5147}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34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1130</v>
      </c>
    </row>
    <row r="3" spans="1:3" x14ac:dyDescent="0.2">
      <c r="A3" s="4" t="s">
        <v>1360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1360</v>
      </c>
      <c r="C7" s="8" t="s">
        <v>1140</v>
      </c>
    </row>
    <row r="8" spans="1:3" x14ac:dyDescent="0.2">
      <c r="A8" s="5" t="s">
        <v>52</v>
      </c>
      <c r="B8" s="5" t="s">
        <v>1141</v>
      </c>
      <c r="C8" s="26">
        <v>5655</v>
      </c>
    </row>
    <row r="9" spans="1:3" x14ac:dyDescent="0.2">
      <c r="A9" s="5" t="s">
        <v>53</v>
      </c>
      <c r="B9" s="5" t="s">
        <v>1142</v>
      </c>
      <c r="C9" s="26">
        <v>10176</v>
      </c>
    </row>
    <row r="10" spans="1:3" x14ac:dyDescent="0.2">
      <c r="A10" s="5" t="s">
        <v>54</v>
      </c>
      <c r="B10" s="5" t="s">
        <v>1143</v>
      </c>
      <c r="C10" s="26">
        <v>9990</v>
      </c>
    </row>
    <row r="11" spans="1:3" x14ac:dyDescent="0.2">
      <c r="A11" s="5" t="s">
        <v>55</v>
      </c>
      <c r="B11" s="5" t="s">
        <v>1144</v>
      </c>
      <c r="C11" s="26">
        <v>15234</v>
      </c>
    </row>
    <row r="12" spans="1:3" x14ac:dyDescent="0.2">
      <c r="A12" s="5" t="s">
        <v>56</v>
      </c>
      <c r="B12" s="5" t="s">
        <v>1145</v>
      </c>
      <c r="C12" s="26">
        <v>20205</v>
      </c>
    </row>
    <row r="13" spans="1:3" x14ac:dyDescent="0.2">
      <c r="A13" s="5" t="s">
        <v>57</v>
      </c>
      <c r="B13" s="5" t="s">
        <v>1146</v>
      </c>
      <c r="C13" s="26">
        <v>17529</v>
      </c>
    </row>
    <row r="14" spans="1:3" x14ac:dyDescent="0.2">
      <c r="A14" s="5" t="s">
        <v>58</v>
      </c>
      <c r="B14" s="5" t="s">
        <v>1147</v>
      </c>
      <c r="C14" s="26">
        <v>10062</v>
      </c>
    </row>
    <row r="15" spans="1:3" x14ac:dyDescent="0.2">
      <c r="A15" s="5" t="s">
        <v>59</v>
      </c>
      <c r="B15" s="5" t="s">
        <v>1148</v>
      </c>
      <c r="C15" s="26">
        <v>43569</v>
      </c>
    </row>
    <row r="16" spans="1:3" x14ac:dyDescent="0.2">
      <c r="A16" s="5" t="s">
        <v>60</v>
      </c>
      <c r="B16" s="5" t="s">
        <v>1149</v>
      </c>
      <c r="C16" s="26">
        <v>11427</v>
      </c>
    </row>
    <row r="17" spans="1:3" x14ac:dyDescent="0.2">
      <c r="A17" s="5" t="s">
        <v>61</v>
      </c>
      <c r="B17" s="5" t="s">
        <v>1150</v>
      </c>
      <c r="C17" s="26">
        <v>51111</v>
      </c>
    </row>
    <row r="18" spans="1:3" x14ac:dyDescent="0.2">
      <c r="A18" s="5" t="s">
        <v>62</v>
      </c>
      <c r="B18" s="5" t="s">
        <v>1151</v>
      </c>
      <c r="C18" s="26">
        <v>5193</v>
      </c>
    </row>
    <row r="19" spans="1:3" x14ac:dyDescent="0.2">
      <c r="A19" s="5" t="s">
        <v>63</v>
      </c>
      <c r="B19" s="5" t="s">
        <v>1152</v>
      </c>
      <c r="C19" s="26">
        <v>25263</v>
      </c>
    </row>
    <row r="20" spans="1:3" x14ac:dyDescent="0.2">
      <c r="A20" s="5" t="s">
        <v>64</v>
      </c>
      <c r="B20" s="5" t="s">
        <v>1153</v>
      </c>
      <c r="C20" s="26">
        <v>5898</v>
      </c>
    </row>
    <row r="21" spans="1:3" x14ac:dyDescent="0.2">
      <c r="A21" s="5" t="s">
        <v>65</v>
      </c>
      <c r="B21" s="5" t="s">
        <v>1154</v>
      </c>
      <c r="C21" s="26">
        <v>8697</v>
      </c>
    </row>
    <row r="22" spans="1:3" x14ac:dyDescent="0.2">
      <c r="A22" s="5" t="s">
        <v>66</v>
      </c>
      <c r="B22" s="5" t="s">
        <v>1155</v>
      </c>
      <c r="C22" s="26">
        <v>43872</v>
      </c>
    </row>
    <row r="23" spans="1:3" x14ac:dyDescent="0.2">
      <c r="A23" s="5" t="s">
        <v>67</v>
      </c>
      <c r="B23" s="5" t="s">
        <v>1156</v>
      </c>
      <c r="C23" s="26">
        <v>23928</v>
      </c>
    </row>
    <row r="24" spans="1:3" x14ac:dyDescent="0.2">
      <c r="A24" s="5" t="s">
        <v>68</v>
      </c>
      <c r="B24" s="5" t="s">
        <v>1157</v>
      </c>
      <c r="C24" s="26">
        <v>5859</v>
      </c>
    </row>
    <row r="25" spans="1:3" x14ac:dyDescent="0.2">
      <c r="A25" s="5" t="s">
        <v>69</v>
      </c>
      <c r="B25" s="5" t="s">
        <v>1158</v>
      </c>
      <c r="C25" s="26">
        <v>13356</v>
      </c>
    </row>
    <row r="26" spans="1:3" x14ac:dyDescent="0.2">
      <c r="A26" s="5" t="s">
        <v>70</v>
      </c>
      <c r="B26" s="5" t="s">
        <v>1159</v>
      </c>
      <c r="C26" s="26">
        <v>3516</v>
      </c>
    </row>
    <row r="27" spans="1:3" x14ac:dyDescent="0.2">
      <c r="A27" s="5" t="s">
        <v>71</v>
      </c>
      <c r="B27" s="5" t="s">
        <v>1160</v>
      </c>
      <c r="C27" s="26">
        <v>114681</v>
      </c>
    </row>
    <row r="28" spans="1:3" x14ac:dyDescent="0.2">
      <c r="A28" s="5" t="s">
        <v>72</v>
      </c>
      <c r="B28" s="5" t="s">
        <v>1161</v>
      </c>
      <c r="C28" s="26">
        <v>6498</v>
      </c>
    </row>
    <row r="29" spans="1:3" x14ac:dyDescent="0.2">
      <c r="A29" s="5" t="s">
        <v>73</v>
      </c>
      <c r="B29" s="5" t="s">
        <v>1162</v>
      </c>
      <c r="C29" s="26">
        <v>9435</v>
      </c>
    </row>
    <row r="30" spans="1:3" x14ac:dyDescent="0.2">
      <c r="A30" s="5" t="s">
        <v>74</v>
      </c>
      <c r="B30" s="5" t="s">
        <v>1163</v>
      </c>
      <c r="C30" s="26">
        <v>5982</v>
      </c>
    </row>
    <row r="31" spans="1:3" x14ac:dyDescent="0.2">
      <c r="A31" s="5" t="s">
        <v>75</v>
      </c>
      <c r="B31" s="5" t="s">
        <v>1164</v>
      </c>
      <c r="C31" s="26">
        <v>30969</v>
      </c>
    </row>
    <row r="32" spans="1:3" x14ac:dyDescent="0.2">
      <c r="A32" s="5" t="s">
        <v>76</v>
      </c>
      <c r="B32" s="5" t="s">
        <v>1165</v>
      </c>
      <c r="C32" s="26">
        <v>50880</v>
      </c>
    </row>
    <row r="33" spans="1:3" x14ac:dyDescent="0.2">
      <c r="A33" s="5" t="s">
        <v>77</v>
      </c>
      <c r="B33" s="5" t="s">
        <v>1166</v>
      </c>
      <c r="C33" s="26">
        <v>6849</v>
      </c>
    </row>
    <row r="34" spans="1:3" x14ac:dyDescent="0.2">
      <c r="A34" s="5" t="s">
        <v>78</v>
      </c>
      <c r="B34" s="5" t="s">
        <v>1167</v>
      </c>
      <c r="C34" s="26">
        <v>7980</v>
      </c>
    </row>
    <row r="35" spans="1:3" x14ac:dyDescent="0.2">
      <c r="A35" s="5" t="s">
        <v>79</v>
      </c>
      <c r="B35" s="5" t="s">
        <v>1168</v>
      </c>
      <c r="C35" s="26">
        <v>13455</v>
      </c>
    </row>
    <row r="36" spans="1:3" x14ac:dyDescent="0.2">
      <c r="A36" s="5" t="s">
        <v>80</v>
      </c>
      <c r="B36" s="5" t="s">
        <v>1169</v>
      </c>
      <c r="C36" s="26">
        <v>2838</v>
      </c>
    </row>
    <row r="37" spans="1:3" x14ac:dyDescent="0.2">
      <c r="A37" s="5" t="s">
        <v>81</v>
      </c>
      <c r="B37" s="5" t="s">
        <v>1170</v>
      </c>
      <c r="C37" s="26">
        <v>121155</v>
      </c>
    </row>
    <row r="38" spans="1:3" x14ac:dyDescent="0.2">
      <c r="A38" s="5" t="s">
        <v>82</v>
      </c>
      <c r="B38" s="5" t="s">
        <v>1171</v>
      </c>
      <c r="C38" s="26">
        <v>2964</v>
      </c>
    </row>
    <row r="39" spans="1:3" x14ac:dyDescent="0.2">
      <c r="A39" s="5" t="s">
        <v>83</v>
      </c>
      <c r="B39" s="5" t="s">
        <v>1172</v>
      </c>
      <c r="C39" s="26">
        <v>47964</v>
      </c>
    </row>
    <row r="40" spans="1:3" x14ac:dyDescent="0.2">
      <c r="A40" s="5" t="s">
        <v>84</v>
      </c>
      <c r="B40" s="5" t="s">
        <v>1173</v>
      </c>
      <c r="C40" s="26">
        <v>5664</v>
      </c>
    </row>
    <row r="41" spans="1:3" x14ac:dyDescent="0.2">
      <c r="A41" s="5" t="s">
        <v>85</v>
      </c>
      <c r="B41" s="5" t="s">
        <v>1174</v>
      </c>
      <c r="C41" s="26">
        <v>6372</v>
      </c>
    </row>
    <row r="42" spans="1:3" x14ac:dyDescent="0.2">
      <c r="A42" s="5" t="s">
        <v>86</v>
      </c>
      <c r="B42" s="5" t="s">
        <v>1175</v>
      </c>
      <c r="C42" s="26">
        <v>63024</v>
      </c>
    </row>
    <row r="43" spans="1:3" x14ac:dyDescent="0.2">
      <c r="A43" s="5" t="s">
        <v>87</v>
      </c>
      <c r="B43" s="5" t="s">
        <v>1176</v>
      </c>
      <c r="C43" s="26">
        <v>18915</v>
      </c>
    </row>
    <row r="44" spans="1:3" x14ac:dyDescent="0.2">
      <c r="A44" s="5" t="s">
        <v>88</v>
      </c>
      <c r="B44" s="5" t="s">
        <v>1177</v>
      </c>
      <c r="C44" s="26">
        <v>26895</v>
      </c>
    </row>
    <row r="45" spans="1:3" x14ac:dyDescent="0.2">
      <c r="A45" s="5" t="s">
        <v>89</v>
      </c>
      <c r="B45" s="5" t="s">
        <v>1178</v>
      </c>
      <c r="C45" s="26">
        <v>53412</v>
      </c>
    </row>
    <row r="46" spans="1:3" x14ac:dyDescent="0.2">
      <c r="A46" s="5" t="s">
        <v>90</v>
      </c>
      <c r="B46" s="5" t="s">
        <v>1179</v>
      </c>
      <c r="C46" s="26">
        <v>4317</v>
      </c>
    </row>
    <row r="47" spans="1:3" x14ac:dyDescent="0.2">
      <c r="A47" s="5" t="s">
        <v>91</v>
      </c>
      <c r="B47" s="5" t="s">
        <v>1180</v>
      </c>
      <c r="C47" s="26">
        <v>824832</v>
      </c>
    </row>
    <row r="48" spans="1:3" x14ac:dyDescent="0.2">
      <c r="A48" s="5" t="s">
        <v>92</v>
      </c>
      <c r="B48" s="5" t="s">
        <v>1181</v>
      </c>
      <c r="C48" s="26">
        <v>5046</v>
      </c>
    </row>
    <row r="49" spans="1:3" x14ac:dyDescent="0.2">
      <c r="A49" s="5" t="s">
        <v>93</v>
      </c>
      <c r="B49" s="5" t="s">
        <v>1182</v>
      </c>
      <c r="C49" s="26">
        <v>38748</v>
      </c>
    </row>
    <row r="50" spans="1:3" x14ac:dyDescent="0.2">
      <c r="A50" s="5" t="s">
        <v>94</v>
      </c>
      <c r="B50" s="5" t="s">
        <v>1183</v>
      </c>
      <c r="C50" s="26">
        <v>16956</v>
      </c>
    </row>
    <row r="51" spans="1:3" x14ac:dyDescent="0.2">
      <c r="A51" s="5" t="s">
        <v>95</v>
      </c>
      <c r="B51" s="5" t="s">
        <v>1184</v>
      </c>
      <c r="C51" s="26">
        <v>19725</v>
      </c>
    </row>
    <row r="52" spans="1:3" x14ac:dyDescent="0.2">
      <c r="A52" s="5" t="s">
        <v>96</v>
      </c>
      <c r="B52" s="5" t="s">
        <v>1185</v>
      </c>
      <c r="C52" s="26">
        <v>175776</v>
      </c>
    </row>
    <row r="53" spans="1:3" x14ac:dyDescent="0.2">
      <c r="A53" s="5" t="s">
        <v>97</v>
      </c>
      <c r="B53" s="5" t="s">
        <v>1186</v>
      </c>
      <c r="C53" s="26">
        <v>8283</v>
      </c>
    </row>
    <row r="54" spans="1:3" x14ac:dyDescent="0.2">
      <c r="A54" s="5" t="s">
        <v>98</v>
      </c>
      <c r="B54" s="5" t="s">
        <v>1187</v>
      </c>
      <c r="C54" s="26">
        <v>7425</v>
      </c>
    </row>
    <row r="55" spans="1:3" x14ac:dyDescent="0.2">
      <c r="A55" s="5" t="s">
        <v>99</v>
      </c>
      <c r="B55" s="5" t="s">
        <v>1188</v>
      </c>
      <c r="C55" s="26">
        <v>28677</v>
      </c>
    </row>
    <row r="56" spans="1:3" x14ac:dyDescent="0.2">
      <c r="A56" s="5" t="s">
        <v>100</v>
      </c>
      <c r="B56" s="5" t="s">
        <v>1189</v>
      </c>
      <c r="C56" s="26">
        <v>2586</v>
      </c>
    </row>
    <row r="57" spans="1:3" x14ac:dyDescent="0.2">
      <c r="A57" s="5" t="s">
        <v>101</v>
      </c>
      <c r="B57" s="5" t="s">
        <v>1190</v>
      </c>
      <c r="C57" s="26">
        <v>193209</v>
      </c>
    </row>
    <row r="58" spans="1:3" x14ac:dyDescent="0.2">
      <c r="A58" s="5" t="s">
        <v>102</v>
      </c>
      <c r="B58" s="5" t="s">
        <v>1191</v>
      </c>
      <c r="C58" s="26">
        <v>1155</v>
      </c>
    </row>
    <row r="59" spans="1:3" x14ac:dyDescent="0.2">
      <c r="A59" s="5" t="s">
        <v>103</v>
      </c>
      <c r="B59" s="5" t="s">
        <v>1192</v>
      </c>
      <c r="C59" s="26">
        <v>5064</v>
      </c>
    </row>
    <row r="60" spans="1:3" x14ac:dyDescent="0.2">
      <c r="A60" s="5" t="s">
        <v>104</v>
      </c>
      <c r="B60" s="5" t="s">
        <v>1193</v>
      </c>
      <c r="C60" s="26">
        <v>1845</v>
      </c>
    </row>
    <row r="61" spans="1:3" x14ac:dyDescent="0.2">
      <c r="A61" s="5" t="s">
        <v>105</v>
      </c>
      <c r="B61" s="5" t="s">
        <v>1194</v>
      </c>
      <c r="C61" s="26">
        <v>3042</v>
      </c>
    </row>
    <row r="62" spans="1:3" x14ac:dyDescent="0.2">
      <c r="A62" s="5" t="s">
        <v>106</v>
      </c>
      <c r="B62" s="5" t="s">
        <v>1195</v>
      </c>
      <c r="C62" s="26">
        <v>39774</v>
      </c>
    </row>
    <row r="63" spans="1:3" x14ac:dyDescent="0.2">
      <c r="A63" s="5" t="s">
        <v>107</v>
      </c>
      <c r="B63" s="5" t="s">
        <v>1196</v>
      </c>
      <c r="C63" s="26">
        <v>4161</v>
      </c>
    </row>
    <row r="64" spans="1:3" x14ac:dyDescent="0.2">
      <c r="A64" s="5" t="s">
        <v>108</v>
      </c>
      <c r="B64" s="5" t="s">
        <v>1197</v>
      </c>
      <c r="C64" s="26">
        <v>1176</v>
      </c>
    </row>
    <row r="65" spans="1:3" x14ac:dyDescent="0.2">
      <c r="A65" s="5" t="s">
        <v>109</v>
      </c>
      <c r="B65" s="5" t="s">
        <v>1198</v>
      </c>
      <c r="C65" s="26">
        <v>1818</v>
      </c>
    </row>
    <row r="66" spans="1:3" x14ac:dyDescent="0.2">
      <c r="A66" s="5" t="s">
        <v>110</v>
      </c>
      <c r="B66" s="5" t="s">
        <v>1199</v>
      </c>
      <c r="C66" s="26">
        <v>324</v>
      </c>
    </row>
    <row r="67" spans="1:3" x14ac:dyDescent="0.2">
      <c r="A67" s="5" t="s">
        <v>111</v>
      </c>
      <c r="B67" s="5" t="s">
        <v>1200</v>
      </c>
      <c r="C67" s="26">
        <v>77139</v>
      </c>
    </row>
    <row r="68" spans="1:3" x14ac:dyDescent="0.2">
      <c r="A68" s="5" t="s">
        <v>112</v>
      </c>
      <c r="B68" s="5" t="s">
        <v>1201</v>
      </c>
      <c r="C68" s="26">
        <v>222</v>
      </c>
    </row>
    <row r="69" spans="1:3" x14ac:dyDescent="0.2">
      <c r="A69" s="5" t="s">
        <v>113</v>
      </c>
      <c r="B69" s="5" t="s">
        <v>1202</v>
      </c>
      <c r="C69" s="26">
        <v>828</v>
      </c>
    </row>
    <row r="70" spans="1:3" x14ac:dyDescent="0.2">
      <c r="A70" s="5" t="s">
        <v>114</v>
      </c>
      <c r="B70" s="5" t="s">
        <v>1203</v>
      </c>
      <c r="C70" s="26">
        <v>855</v>
      </c>
    </row>
    <row r="71" spans="1:3" x14ac:dyDescent="0.2">
      <c r="A71" s="5" t="s">
        <v>115</v>
      </c>
      <c r="B71" s="5" t="s">
        <v>1204</v>
      </c>
      <c r="C71" s="26">
        <v>774</v>
      </c>
    </row>
    <row r="72" spans="1:3" x14ac:dyDescent="0.2">
      <c r="A72" s="5" t="s">
        <v>116</v>
      </c>
      <c r="B72" s="5" t="s">
        <v>1205</v>
      </c>
      <c r="C72" s="26">
        <v>10914</v>
      </c>
    </row>
    <row r="73" spans="1:3" x14ac:dyDescent="0.2">
      <c r="A73" s="5" t="s">
        <v>117</v>
      </c>
      <c r="B73" s="5" t="s">
        <v>1206</v>
      </c>
      <c r="C73" s="26">
        <v>678</v>
      </c>
    </row>
    <row r="74" spans="1:3" x14ac:dyDescent="0.2">
      <c r="A74" s="5" t="s">
        <v>118</v>
      </c>
      <c r="B74" s="5" t="s">
        <v>1207</v>
      </c>
      <c r="C74" s="26">
        <v>309</v>
      </c>
    </row>
    <row r="75" spans="1:3" x14ac:dyDescent="0.2">
      <c r="A75" s="5" t="s">
        <v>119</v>
      </c>
      <c r="B75" s="5" t="s">
        <v>1208</v>
      </c>
      <c r="C75" s="26">
        <v>636</v>
      </c>
    </row>
    <row r="76" spans="1:3" x14ac:dyDescent="0.2">
      <c r="A76" s="5" t="s">
        <v>120</v>
      </c>
      <c r="B76" s="5" t="s">
        <v>1209</v>
      </c>
      <c r="C76" s="26">
        <v>165</v>
      </c>
    </row>
    <row r="77" spans="1:3" x14ac:dyDescent="0.2">
      <c r="A77" s="5" t="s">
        <v>121</v>
      </c>
      <c r="B77" s="5" t="s">
        <v>1210</v>
      </c>
      <c r="C77" s="26">
        <v>18987</v>
      </c>
    </row>
    <row r="78" spans="1:3" x14ac:dyDescent="0.2">
      <c r="A78" s="5" t="s">
        <v>122</v>
      </c>
      <c r="B78" s="5" t="s">
        <v>1211</v>
      </c>
      <c r="C78" s="26">
        <v>93</v>
      </c>
    </row>
    <row r="79" spans="1:3" x14ac:dyDescent="0.2">
      <c r="A79" s="5" t="s">
        <v>123</v>
      </c>
      <c r="B79" s="5" t="s">
        <v>1212</v>
      </c>
      <c r="C79" s="26">
        <v>1680</v>
      </c>
    </row>
    <row r="80" spans="1:3" x14ac:dyDescent="0.2">
      <c r="A80" s="5" t="s">
        <v>124</v>
      </c>
      <c r="B80" s="5" t="s">
        <v>1213</v>
      </c>
      <c r="C80" s="26">
        <v>81</v>
      </c>
    </row>
    <row r="81" spans="1:3" x14ac:dyDescent="0.2">
      <c r="A81" s="5" t="s">
        <v>125</v>
      </c>
      <c r="B81" s="5" t="s">
        <v>1214</v>
      </c>
      <c r="C81" s="26">
        <v>171</v>
      </c>
    </row>
    <row r="82" spans="1:3" x14ac:dyDescent="0.2">
      <c r="A82" s="5" t="s">
        <v>126</v>
      </c>
      <c r="B82" s="5" t="s">
        <v>1215</v>
      </c>
      <c r="C82" s="26">
        <v>1881</v>
      </c>
    </row>
    <row r="83" spans="1:3" x14ac:dyDescent="0.2">
      <c r="A83" s="5" t="s">
        <v>127</v>
      </c>
      <c r="B83" s="5" t="s">
        <v>1216</v>
      </c>
      <c r="C83" s="26">
        <v>186</v>
      </c>
    </row>
    <row r="84" spans="1:3" x14ac:dyDescent="0.2">
      <c r="A84" s="5" t="s">
        <v>128</v>
      </c>
      <c r="B84" s="5" t="s">
        <v>1217</v>
      </c>
      <c r="C84" s="26">
        <v>342</v>
      </c>
    </row>
    <row r="85" spans="1:3" x14ac:dyDescent="0.2">
      <c r="A85" s="5" t="s">
        <v>129</v>
      </c>
      <c r="B85" s="5" t="s">
        <v>1218</v>
      </c>
      <c r="C85" s="26">
        <v>216</v>
      </c>
    </row>
    <row r="86" spans="1:3" x14ac:dyDescent="0.2">
      <c r="A86" s="5" t="s">
        <v>130</v>
      </c>
      <c r="B86" s="5" t="s">
        <v>1219</v>
      </c>
      <c r="C86" s="26">
        <v>57</v>
      </c>
    </row>
    <row r="87" spans="1:3" x14ac:dyDescent="0.2">
      <c r="A87" s="5" t="s">
        <v>131</v>
      </c>
      <c r="B87" s="5" t="s">
        <v>1220</v>
      </c>
      <c r="C87" s="26">
        <v>8637</v>
      </c>
    </row>
    <row r="88" spans="1:3" x14ac:dyDescent="0.2">
      <c r="A88" s="5" t="s">
        <v>132</v>
      </c>
      <c r="B88" s="5" t="s">
        <v>1221</v>
      </c>
      <c r="C88" s="26">
        <v>72</v>
      </c>
    </row>
    <row r="89" spans="1:3" x14ac:dyDescent="0.2">
      <c r="A89" s="5" t="s">
        <v>133</v>
      </c>
      <c r="B89" s="5" t="s">
        <v>1222</v>
      </c>
      <c r="C89" s="26">
        <v>222</v>
      </c>
    </row>
    <row r="90" spans="1:3" x14ac:dyDescent="0.2">
      <c r="A90" s="5" t="s">
        <v>134</v>
      </c>
      <c r="B90" s="5" t="s">
        <v>1223</v>
      </c>
      <c r="C90" s="26">
        <v>69</v>
      </c>
    </row>
    <row r="91" spans="1:3" x14ac:dyDescent="0.2">
      <c r="A91" s="5" t="s">
        <v>135</v>
      </c>
      <c r="B91" s="5" t="s">
        <v>1224</v>
      </c>
      <c r="C91" s="26">
        <v>2073</v>
      </c>
    </row>
    <row r="92" spans="1:3" x14ac:dyDescent="0.2">
      <c r="A92" s="5" t="s">
        <v>136</v>
      </c>
      <c r="B92" s="5" t="s">
        <v>1225</v>
      </c>
      <c r="C92" s="26">
        <v>582</v>
      </c>
    </row>
    <row r="93" spans="1:3" x14ac:dyDescent="0.2">
      <c r="A93" s="5" t="s">
        <v>137</v>
      </c>
      <c r="B93" s="5" t="s">
        <v>1226</v>
      </c>
      <c r="C93" s="26">
        <v>120</v>
      </c>
    </row>
    <row r="94" spans="1:3" x14ac:dyDescent="0.2">
      <c r="A94" s="5" t="s">
        <v>138</v>
      </c>
      <c r="B94" s="5" t="s">
        <v>1227</v>
      </c>
      <c r="C94" s="26">
        <v>60</v>
      </c>
    </row>
    <row r="95" spans="1:3" x14ac:dyDescent="0.2">
      <c r="A95" s="5" t="s">
        <v>139</v>
      </c>
      <c r="B95" s="5" t="s">
        <v>1228</v>
      </c>
      <c r="C95" s="26">
        <v>168</v>
      </c>
    </row>
    <row r="96" spans="1:3" x14ac:dyDescent="0.2">
      <c r="A96" s="5" t="s">
        <v>140</v>
      </c>
      <c r="B96" s="5" t="s">
        <v>1229</v>
      </c>
      <c r="C96" s="26">
        <v>60</v>
      </c>
    </row>
    <row r="97" spans="1:3" x14ac:dyDescent="0.2">
      <c r="A97" s="5" t="s">
        <v>141</v>
      </c>
      <c r="B97" s="5" t="s">
        <v>1230</v>
      </c>
      <c r="C97" s="26">
        <v>2034</v>
      </c>
    </row>
    <row r="98" spans="1:3" x14ac:dyDescent="0.2">
      <c r="A98" s="5" t="s">
        <v>142</v>
      </c>
      <c r="B98" s="5" t="s">
        <v>1231</v>
      </c>
      <c r="C98" s="26">
        <v>132</v>
      </c>
    </row>
    <row r="99" spans="1:3" x14ac:dyDescent="0.2">
      <c r="A99" s="5" t="s">
        <v>143</v>
      </c>
      <c r="B99" s="5" t="s">
        <v>1232</v>
      </c>
      <c r="C99" s="26">
        <v>126</v>
      </c>
    </row>
    <row r="100" spans="1:3" x14ac:dyDescent="0.2">
      <c r="A100" s="5" t="s">
        <v>144</v>
      </c>
      <c r="B100" s="5" t="s">
        <v>1233</v>
      </c>
      <c r="C100" s="26">
        <v>33</v>
      </c>
    </row>
    <row r="101" spans="1:3" x14ac:dyDescent="0.2">
      <c r="A101" s="5" t="s">
        <v>145</v>
      </c>
      <c r="B101" s="5" t="s">
        <v>1234</v>
      </c>
      <c r="C101" s="26">
        <v>90</v>
      </c>
    </row>
    <row r="102" spans="1:3" x14ac:dyDescent="0.2">
      <c r="A102" s="5" t="s">
        <v>146</v>
      </c>
      <c r="B102" s="5" t="s">
        <v>1235</v>
      </c>
      <c r="C102" s="26">
        <v>324</v>
      </c>
    </row>
    <row r="103" spans="1:3" x14ac:dyDescent="0.2">
      <c r="A103" s="5" t="s">
        <v>147</v>
      </c>
      <c r="B103" s="5" t="s">
        <v>1236</v>
      </c>
      <c r="C103" s="26">
        <v>198</v>
      </c>
    </row>
    <row r="104" spans="1:3" x14ac:dyDescent="0.2">
      <c r="A104" s="5" t="s">
        <v>148</v>
      </c>
      <c r="B104" s="5" t="s">
        <v>1237</v>
      </c>
      <c r="C104" s="26">
        <v>42</v>
      </c>
    </row>
    <row r="105" spans="1:3" x14ac:dyDescent="0.2">
      <c r="A105" s="5" t="s">
        <v>149</v>
      </c>
      <c r="B105" s="5" t="s">
        <v>1238</v>
      </c>
      <c r="C105" s="26">
        <v>387</v>
      </c>
    </row>
    <row r="106" spans="1:3" x14ac:dyDescent="0.2">
      <c r="A106" s="5" t="s">
        <v>150</v>
      </c>
      <c r="B106" s="5" t="s">
        <v>1239</v>
      </c>
      <c r="C106" s="26">
        <v>66</v>
      </c>
    </row>
    <row r="107" spans="1:3" x14ac:dyDescent="0.2">
      <c r="A107" s="5" t="s">
        <v>151</v>
      </c>
      <c r="B107" s="5" t="s">
        <v>1240</v>
      </c>
      <c r="C107" s="26">
        <v>1041</v>
      </c>
    </row>
    <row r="108" spans="1:3" x14ac:dyDescent="0.2">
      <c r="A108" s="5" t="s">
        <v>152</v>
      </c>
      <c r="B108" s="5" t="s">
        <v>1241</v>
      </c>
      <c r="C108" s="26">
        <v>9</v>
      </c>
    </row>
    <row r="109" spans="1:3" x14ac:dyDescent="0.2">
      <c r="A109" s="5" t="s">
        <v>153</v>
      </c>
      <c r="B109" s="5" t="s">
        <v>1242</v>
      </c>
      <c r="C109" s="26">
        <v>30</v>
      </c>
    </row>
    <row r="110" spans="1:3" x14ac:dyDescent="0.2">
      <c r="A110" s="5" t="s">
        <v>154</v>
      </c>
      <c r="B110" s="5" t="s">
        <v>1243</v>
      </c>
      <c r="C110" s="26">
        <v>9</v>
      </c>
    </row>
    <row r="111" spans="1:3" x14ac:dyDescent="0.2">
      <c r="A111" s="5" t="s">
        <v>155</v>
      </c>
      <c r="B111" s="5" t="s">
        <v>1244</v>
      </c>
      <c r="C111" s="26">
        <v>30</v>
      </c>
    </row>
    <row r="112" spans="1:3" x14ac:dyDescent="0.2">
      <c r="A112" s="5" t="s">
        <v>156</v>
      </c>
      <c r="B112" s="5" t="s">
        <v>1245</v>
      </c>
      <c r="C112" s="26">
        <v>189</v>
      </c>
    </row>
    <row r="113" spans="1:3" x14ac:dyDescent="0.2">
      <c r="A113" s="5" t="s">
        <v>157</v>
      </c>
      <c r="B113" s="5" t="s">
        <v>1246</v>
      </c>
      <c r="C113" s="26">
        <v>12</v>
      </c>
    </row>
    <row r="114" spans="1:3" x14ac:dyDescent="0.2">
      <c r="A114" s="5" t="s">
        <v>158</v>
      </c>
      <c r="B114" s="5" t="s">
        <v>1247</v>
      </c>
      <c r="C114" s="26">
        <v>12</v>
      </c>
    </row>
    <row r="115" spans="1:3" x14ac:dyDescent="0.2">
      <c r="A115" s="5" t="s">
        <v>159</v>
      </c>
      <c r="B115" s="5" t="s">
        <v>1248</v>
      </c>
      <c r="C115" s="26">
        <v>30</v>
      </c>
    </row>
    <row r="116" spans="1:3" x14ac:dyDescent="0.2">
      <c r="A116" s="5" t="s">
        <v>160</v>
      </c>
      <c r="B116" s="5" t="s">
        <v>1249</v>
      </c>
      <c r="C116" s="26">
        <v>6</v>
      </c>
    </row>
    <row r="117" spans="1:3" x14ac:dyDescent="0.2">
      <c r="A117" s="5" t="s">
        <v>161</v>
      </c>
      <c r="B117" s="5" t="s">
        <v>1250</v>
      </c>
      <c r="C117" s="26">
        <v>126</v>
      </c>
    </row>
    <row r="118" spans="1:3" x14ac:dyDescent="0.2">
      <c r="A118" s="5" t="s">
        <v>162</v>
      </c>
      <c r="B118" s="5" t="s">
        <v>1251</v>
      </c>
      <c r="C118" s="26">
        <v>81</v>
      </c>
    </row>
    <row r="119" spans="1:3" x14ac:dyDescent="0.2">
      <c r="A119" s="5" t="s">
        <v>163</v>
      </c>
      <c r="B119" s="5" t="s">
        <v>1252</v>
      </c>
      <c r="C119" s="26">
        <v>132</v>
      </c>
    </row>
    <row r="120" spans="1:3" x14ac:dyDescent="0.2">
      <c r="A120" s="5" t="s">
        <v>164</v>
      </c>
      <c r="B120" s="5" t="s">
        <v>1253</v>
      </c>
      <c r="C120" s="26">
        <v>3</v>
      </c>
    </row>
    <row r="121" spans="1:3" x14ac:dyDescent="0.2">
      <c r="A121" s="5" t="s">
        <v>165</v>
      </c>
      <c r="B121" s="5" t="s">
        <v>1254</v>
      </c>
      <c r="C121" s="26">
        <v>24</v>
      </c>
    </row>
    <row r="122" spans="1:3" x14ac:dyDescent="0.2">
      <c r="A122" s="5" t="s">
        <v>166</v>
      </c>
      <c r="B122" s="5" t="s">
        <v>1255</v>
      </c>
      <c r="C122" s="26">
        <v>51</v>
      </c>
    </row>
    <row r="123" spans="1:3" x14ac:dyDescent="0.2">
      <c r="A123" s="5" t="s">
        <v>167</v>
      </c>
      <c r="B123" s="5" t="s">
        <v>1256</v>
      </c>
      <c r="C123" s="26">
        <v>33</v>
      </c>
    </row>
    <row r="124" spans="1:3" x14ac:dyDescent="0.2">
      <c r="A124" s="5" t="s">
        <v>168</v>
      </c>
      <c r="B124" s="5" t="s">
        <v>1257</v>
      </c>
      <c r="C124" s="26">
        <v>12</v>
      </c>
    </row>
    <row r="125" spans="1:3" x14ac:dyDescent="0.2">
      <c r="A125" s="5" t="s">
        <v>169</v>
      </c>
      <c r="B125" s="5" t="s">
        <v>1258</v>
      </c>
      <c r="C125" s="26">
        <v>12</v>
      </c>
    </row>
    <row r="126" spans="1:3" x14ac:dyDescent="0.2">
      <c r="A126" s="5" t="s">
        <v>170</v>
      </c>
      <c r="B126" s="5" t="s">
        <v>1259</v>
      </c>
      <c r="C126" s="26">
        <v>39</v>
      </c>
    </row>
    <row r="127" spans="1:3" x14ac:dyDescent="0.2">
      <c r="A127" s="5" t="s">
        <v>171</v>
      </c>
      <c r="B127" s="5" t="s">
        <v>1260</v>
      </c>
      <c r="C127" s="26">
        <v>189</v>
      </c>
    </row>
    <row r="128" spans="1:3" x14ac:dyDescent="0.2">
      <c r="A128" s="5" t="s">
        <v>1261</v>
      </c>
      <c r="B128" s="5" t="s">
        <v>1262</v>
      </c>
      <c r="C128" s="26">
        <v>15</v>
      </c>
    </row>
    <row r="129" spans="1:3" x14ac:dyDescent="0.2">
      <c r="A129" s="5" t="s">
        <v>1263</v>
      </c>
      <c r="B129" s="5" t="s">
        <v>1264</v>
      </c>
      <c r="C129" s="26">
        <v>15</v>
      </c>
    </row>
    <row r="130" spans="1:3" x14ac:dyDescent="0.2">
      <c r="A130" s="5" t="s">
        <v>1265</v>
      </c>
      <c r="B130" s="5" t="s">
        <v>1266</v>
      </c>
      <c r="C130" s="26">
        <v>6</v>
      </c>
    </row>
    <row r="131" spans="1:3" x14ac:dyDescent="0.2">
      <c r="A131" s="5" t="s">
        <v>1267</v>
      </c>
      <c r="B131" s="5" t="s">
        <v>1268</v>
      </c>
      <c r="C131" s="26">
        <v>21</v>
      </c>
    </row>
    <row r="132" spans="1:3" x14ac:dyDescent="0.2">
      <c r="A132" s="5" t="s">
        <v>1269</v>
      </c>
      <c r="B132" s="5" t="s">
        <v>1270</v>
      </c>
      <c r="C132" s="26">
        <v>36</v>
      </c>
    </row>
    <row r="133" spans="1:3" x14ac:dyDescent="0.2">
      <c r="A133" s="5" t="s">
        <v>1271</v>
      </c>
      <c r="B133" s="5" t="s">
        <v>1272</v>
      </c>
      <c r="C133" s="26">
        <v>39</v>
      </c>
    </row>
    <row r="134" spans="1:3" x14ac:dyDescent="0.2">
      <c r="A134" s="5" t="s">
        <v>1273</v>
      </c>
      <c r="B134" s="5" t="s">
        <v>1274</v>
      </c>
      <c r="C134" s="26">
        <v>6</v>
      </c>
    </row>
    <row r="135" spans="1:3" x14ac:dyDescent="0.2">
      <c r="A135" s="5" t="s">
        <v>1275</v>
      </c>
      <c r="B135" s="5" t="s">
        <v>1276</v>
      </c>
      <c r="C135" s="26">
        <v>24</v>
      </c>
    </row>
    <row r="136" spans="1:3" x14ac:dyDescent="0.2">
      <c r="A136" s="5" t="s">
        <v>1277</v>
      </c>
      <c r="B136" s="5" t="s">
        <v>1278</v>
      </c>
      <c r="C136" s="26">
        <v>12</v>
      </c>
    </row>
    <row r="137" spans="1:3" x14ac:dyDescent="0.2">
      <c r="A137" s="5" t="s">
        <v>1279</v>
      </c>
      <c r="B137" s="5" t="s">
        <v>1280</v>
      </c>
      <c r="C137" s="26">
        <v>45</v>
      </c>
    </row>
    <row r="138" spans="1:3" x14ac:dyDescent="0.2">
      <c r="A138" s="5" t="s">
        <v>1281</v>
      </c>
      <c r="B138" s="5" t="s">
        <v>1282</v>
      </c>
      <c r="C138" s="26">
        <v>9</v>
      </c>
    </row>
    <row r="139" spans="1:3" x14ac:dyDescent="0.2">
      <c r="A139" s="5" t="s">
        <v>1283</v>
      </c>
      <c r="B139" s="5" t="s">
        <v>1284</v>
      </c>
      <c r="C139" s="26">
        <v>9</v>
      </c>
    </row>
    <row r="140" spans="1:3" x14ac:dyDescent="0.2">
      <c r="A140" s="5" t="s">
        <v>1285</v>
      </c>
      <c r="B140" s="5" t="s">
        <v>1286</v>
      </c>
      <c r="C140" s="26">
        <v>9</v>
      </c>
    </row>
    <row r="141" spans="1:3" x14ac:dyDescent="0.2">
      <c r="A141" s="5" t="s">
        <v>1287</v>
      </c>
      <c r="B141" s="5" t="s">
        <v>1288</v>
      </c>
      <c r="C141" s="26">
        <v>0</v>
      </c>
    </row>
    <row r="142" spans="1:3" x14ac:dyDescent="0.2">
      <c r="A142" s="5" t="s">
        <v>1289</v>
      </c>
      <c r="B142" s="5" t="s">
        <v>1290</v>
      </c>
      <c r="C142" s="26">
        <v>33</v>
      </c>
    </row>
    <row r="143" spans="1:3" x14ac:dyDescent="0.2">
      <c r="A143" s="5" t="s">
        <v>1291</v>
      </c>
      <c r="B143" s="5" t="s">
        <v>1292</v>
      </c>
      <c r="C143" s="26">
        <v>3</v>
      </c>
    </row>
    <row r="144" spans="1:3" x14ac:dyDescent="0.2">
      <c r="A144" s="5" t="s">
        <v>1293</v>
      </c>
      <c r="B144" s="5" t="s">
        <v>1294</v>
      </c>
      <c r="C144" s="26">
        <v>3</v>
      </c>
    </row>
    <row r="145" spans="1:3" x14ac:dyDescent="0.2">
      <c r="A145" s="5" t="s">
        <v>1295</v>
      </c>
      <c r="B145" s="5" t="s">
        <v>1296</v>
      </c>
      <c r="C145" s="26">
        <v>9</v>
      </c>
    </row>
    <row r="146" spans="1:3" x14ac:dyDescent="0.2">
      <c r="A146" s="5" t="s">
        <v>1297</v>
      </c>
      <c r="B146" s="5" t="s">
        <v>1298</v>
      </c>
      <c r="C146" s="26">
        <v>3</v>
      </c>
    </row>
    <row r="147" spans="1:3" x14ac:dyDescent="0.2">
      <c r="A147" s="5" t="s">
        <v>1299</v>
      </c>
      <c r="B147" s="5" t="s">
        <v>1300</v>
      </c>
      <c r="C147" s="26">
        <v>96</v>
      </c>
    </row>
    <row r="148" spans="1:3" x14ac:dyDescent="0.2">
      <c r="A148" s="5" t="s">
        <v>1301</v>
      </c>
      <c r="B148" s="5" t="s">
        <v>1302</v>
      </c>
      <c r="C148" s="26">
        <v>0</v>
      </c>
    </row>
    <row r="149" spans="1:3" x14ac:dyDescent="0.2">
      <c r="A149" s="5" t="s">
        <v>1303</v>
      </c>
      <c r="B149" s="5" t="s">
        <v>1304</v>
      </c>
      <c r="C149" s="26">
        <v>6</v>
      </c>
    </row>
    <row r="150" spans="1:3" x14ac:dyDescent="0.2">
      <c r="A150" s="5" t="s">
        <v>1305</v>
      </c>
      <c r="B150" s="5" t="s">
        <v>1306</v>
      </c>
      <c r="C150" s="26">
        <v>3</v>
      </c>
    </row>
    <row r="151" spans="1:3" x14ac:dyDescent="0.2">
      <c r="A151" s="5" t="s">
        <v>1307</v>
      </c>
      <c r="B151" s="5" t="s">
        <v>1308</v>
      </c>
      <c r="C151" s="26">
        <v>18</v>
      </c>
    </row>
    <row r="152" spans="1:3" x14ac:dyDescent="0.2">
      <c r="A152" s="5" t="s">
        <v>1309</v>
      </c>
      <c r="B152" s="5" t="s">
        <v>1310</v>
      </c>
      <c r="C152" s="26">
        <v>21</v>
      </c>
    </row>
    <row r="153" spans="1:3" x14ac:dyDescent="0.2">
      <c r="A153" s="5" t="s">
        <v>1311</v>
      </c>
      <c r="B153" s="5" t="s">
        <v>1312</v>
      </c>
      <c r="C153" s="26">
        <v>6</v>
      </c>
    </row>
    <row r="154" spans="1:3" x14ac:dyDescent="0.2">
      <c r="A154" s="5" t="s">
        <v>1313</v>
      </c>
      <c r="B154" s="5" t="s">
        <v>1314</v>
      </c>
      <c r="C154" s="26">
        <v>6</v>
      </c>
    </row>
    <row r="155" spans="1:3" x14ac:dyDescent="0.2">
      <c r="A155" s="5" t="s">
        <v>1315</v>
      </c>
      <c r="B155" s="5" t="s">
        <v>1316</v>
      </c>
      <c r="C155" s="26">
        <v>18</v>
      </c>
    </row>
    <row r="156" spans="1:3" x14ac:dyDescent="0.2">
      <c r="A156" s="5" t="s">
        <v>1317</v>
      </c>
      <c r="B156" s="5" t="s">
        <v>1318</v>
      </c>
      <c r="C156" s="26">
        <v>3</v>
      </c>
    </row>
    <row r="157" spans="1:3" x14ac:dyDescent="0.2">
      <c r="A157" s="5" t="s">
        <v>1319</v>
      </c>
      <c r="B157" s="5" t="s">
        <v>1320</v>
      </c>
      <c r="C157" s="26">
        <v>48</v>
      </c>
    </row>
    <row r="158" spans="1:3" x14ac:dyDescent="0.2">
      <c r="A158" s="5" t="s">
        <v>1321</v>
      </c>
      <c r="B158" s="5" t="s">
        <v>1322</v>
      </c>
      <c r="C158" s="26">
        <v>9</v>
      </c>
    </row>
    <row r="159" spans="1:3" x14ac:dyDescent="0.2">
      <c r="A159" s="5" t="s">
        <v>1323</v>
      </c>
      <c r="B159" s="5" t="s">
        <v>1324</v>
      </c>
      <c r="C159" s="26">
        <v>3</v>
      </c>
    </row>
    <row r="160" spans="1:3" x14ac:dyDescent="0.2">
      <c r="A160" s="5" t="s">
        <v>1325</v>
      </c>
      <c r="B160" s="5" t="s">
        <v>1326</v>
      </c>
      <c r="C160" s="26">
        <v>6</v>
      </c>
    </row>
    <row r="161" spans="1:3" x14ac:dyDescent="0.2">
      <c r="A161" s="5" t="s">
        <v>1327</v>
      </c>
      <c r="B161" s="5" t="s">
        <v>1328</v>
      </c>
      <c r="C161" s="26">
        <v>21</v>
      </c>
    </row>
    <row r="162" spans="1:3" x14ac:dyDescent="0.2">
      <c r="A162" s="5" t="s">
        <v>1329</v>
      </c>
      <c r="B162" s="5" t="s">
        <v>1330</v>
      </c>
      <c r="C162" s="26">
        <v>6</v>
      </c>
    </row>
    <row r="163" spans="1:3" x14ac:dyDescent="0.2">
      <c r="A163" s="5" t="s">
        <v>1331</v>
      </c>
      <c r="B163" s="5" t="s">
        <v>1332</v>
      </c>
      <c r="C163" s="26">
        <v>6</v>
      </c>
    </row>
    <row r="164" spans="1:3" x14ac:dyDescent="0.2">
      <c r="A164" s="5" t="s">
        <v>1333</v>
      </c>
      <c r="B164" s="5" t="s">
        <v>1334</v>
      </c>
      <c r="C164" s="26">
        <v>15</v>
      </c>
    </row>
    <row r="165" spans="1:3" x14ac:dyDescent="0.2">
      <c r="A165" s="5" t="s">
        <v>1335</v>
      </c>
      <c r="B165" s="5" t="s">
        <v>1336</v>
      </c>
      <c r="C165" s="26">
        <v>3</v>
      </c>
    </row>
    <row r="166" spans="1:3" x14ac:dyDescent="0.2">
      <c r="A166" s="5" t="s">
        <v>1337</v>
      </c>
      <c r="B166" s="5" t="s">
        <v>1338</v>
      </c>
      <c r="C166" s="26">
        <v>0</v>
      </c>
    </row>
    <row r="167" spans="1:3" x14ac:dyDescent="0.2">
      <c r="A167" s="5" t="s">
        <v>1339</v>
      </c>
      <c r="B167" s="5" t="s">
        <v>1340</v>
      </c>
      <c r="C167" s="26">
        <v>39</v>
      </c>
    </row>
    <row r="168" spans="1:3" x14ac:dyDescent="0.2">
      <c r="A168" s="5" t="s">
        <v>1341</v>
      </c>
      <c r="B168" s="5" t="s">
        <v>1342</v>
      </c>
      <c r="C168" s="26">
        <v>3</v>
      </c>
    </row>
    <row r="169" spans="1:3" x14ac:dyDescent="0.2">
      <c r="A169" s="5" t="s">
        <v>1343</v>
      </c>
      <c r="B169" s="5" t="s">
        <v>1344</v>
      </c>
      <c r="C169" s="26">
        <v>6</v>
      </c>
    </row>
    <row r="170" spans="1:3" x14ac:dyDescent="0.2">
      <c r="A170" s="5" t="s">
        <v>1345</v>
      </c>
      <c r="B170" s="5" t="s">
        <v>1346</v>
      </c>
      <c r="C170" s="26">
        <v>6</v>
      </c>
    </row>
    <row r="171" spans="1:3" x14ac:dyDescent="0.2">
      <c r="A171" s="5" t="s">
        <v>1347</v>
      </c>
      <c r="B171" s="5" t="s">
        <v>1348</v>
      </c>
      <c r="C171" s="26">
        <v>15</v>
      </c>
    </row>
    <row r="172" spans="1:3" x14ac:dyDescent="0.2">
      <c r="A172" s="5" t="s">
        <v>1349</v>
      </c>
      <c r="B172" s="5" t="s">
        <v>1350</v>
      </c>
      <c r="C172" s="26">
        <v>9</v>
      </c>
    </row>
    <row r="173" spans="1:3" x14ac:dyDescent="0.2">
      <c r="A173" s="5" t="s">
        <v>1351</v>
      </c>
      <c r="B173" s="5" t="s">
        <v>1352</v>
      </c>
      <c r="C173" s="26">
        <v>3</v>
      </c>
    </row>
    <row r="174" spans="1:3" x14ac:dyDescent="0.2">
      <c r="A174" s="5" t="s">
        <v>1353</v>
      </c>
      <c r="B174" s="5" t="s">
        <v>1354</v>
      </c>
      <c r="C174" s="26">
        <v>3</v>
      </c>
    </row>
    <row r="175" spans="1:3" x14ac:dyDescent="0.2">
      <c r="A175" s="5" t="s">
        <v>1355</v>
      </c>
      <c r="B175" s="5" t="s">
        <v>1356</v>
      </c>
      <c r="C175" s="26">
        <v>273</v>
      </c>
    </row>
    <row r="176" spans="1:3" x14ac:dyDescent="0.2">
      <c r="A176" s="5"/>
      <c r="B176" s="5" t="s">
        <v>40</v>
      </c>
      <c r="C176" s="26">
        <v>2445141</v>
      </c>
    </row>
    <row r="177" spans="1:3" x14ac:dyDescent="0.2">
      <c r="A177" s="5" t="s">
        <v>1357</v>
      </c>
      <c r="B177" s="5" t="s">
        <v>42</v>
      </c>
      <c r="C177" s="26">
        <v>0</v>
      </c>
    </row>
    <row r="178" spans="1:3" x14ac:dyDescent="0.2">
      <c r="A178" s="5" t="s">
        <v>1358</v>
      </c>
      <c r="B178" s="5" t="s">
        <v>44</v>
      </c>
      <c r="C178" s="26">
        <v>0</v>
      </c>
    </row>
    <row r="179" spans="1:3" x14ac:dyDescent="0.2">
      <c r="A179" s="5"/>
      <c r="B179" s="5"/>
      <c r="C179" s="26"/>
    </row>
    <row r="180" spans="1:3" x14ac:dyDescent="0.2">
      <c r="A180" s="5"/>
      <c r="B180" s="27" t="s">
        <v>45</v>
      </c>
      <c r="C180" s="28">
        <v>2445141</v>
      </c>
    </row>
    <row r="181" spans="1:3" x14ac:dyDescent="0.2">
      <c r="A181" s="9"/>
      <c r="B181" s="18"/>
      <c r="C181" s="9"/>
    </row>
    <row r="182" spans="1:3" x14ac:dyDescent="0.2">
      <c r="A182" s="64" t="s">
        <v>6969</v>
      </c>
      <c r="B182" s="20"/>
      <c r="C182" s="12"/>
    </row>
    <row r="183" spans="1:3" x14ac:dyDescent="0.2">
      <c r="A183" s="64" t="s">
        <v>6968</v>
      </c>
      <c r="B183" s="20"/>
      <c r="C183" s="12"/>
    </row>
    <row r="184" spans="1:3" x14ac:dyDescent="0.2">
      <c r="A184" s="64" t="s">
        <v>7000</v>
      </c>
      <c r="B184" s="20"/>
      <c r="C184" s="12"/>
    </row>
    <row r="185" spans="1:3" x14ac:dyDescent="0.2">
      <c r="A185" s="82" t="s">
        <v>6919</v>
      </c>
      <c r="B185" s="82"/>
      <c r="C185" s="82"/>
    </row>
    <row r="186" spans="1:3" x14ac:dyDescent="0.2">
      <c r="A186" s="64" t="s">
        <v>6917</v>
      </c>
      <c r="B186" s="19"/>
    </row>
    <row r="187" spans="1:3" x14ac:dyDescent="0.2">
      <c r="A187" s="29" t="s">
        <v>46</v>
      </c>
      <c r="B187" s="19"/>
    </row>
    <row r="188" spans="1:3" x14ac:dyDescent="0.2">
      <c r="B188" s="19"/>
    </row>
    <row r="189" spans="1:3" x14ac:dyDescent="0.2">
      <c r="B189" s="19"/>
    </row>
    <row r="190" spans="1:3" x14ac:dyDescent="0.2">
      <c r="B190" s="19"/>
    </row>
    <row r="191" spans="1:3" x14ac:dyDescent="0.2">
      <c r="B191" s="19"/>
    </row>
    <row r="192" spans="1:3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  <row r="1034" spans="2:2" x14ac:dyDescent="0.2">
      <c r="B1034" s="19"/>
    </row>
  </sheetData>
  <mergeCells count="1">
    <mergeCell ref="A185:C185"/>
  </mergeCells>
  <hyperlinks>
    <hyperlink ref="A185" r:id="rId1" xr:uid="{753EA216-2081-4C6B-94B6-19A4D74FBB9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72C4-1011-4D7F-8A0A-3657B4FE2E5D}">
  <dimension ref="A1:F187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  <col min="4" max="6" width="9.140625" style="11"/>
  </cols>
  <sheetData>
    <row r="1" spans="1:3" x14ac:dyDescent="0.2">
      <c r="A1" s="71" t="s">
        <v>1137</v>
      </c>
    </row>
    <row r="3" spans="1:3" x14ac:dyDescent="0.2">
      <c r="A3" s="4" t="s">
        <v>1362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1362</v>
      </c>
      <c r="C7" s="8" t="s">
        <v>1140</v>
      </c>
    </row>
    <row r="8" spans="1:3" x14ac:dyDescent="0.2">
      <c r="A8" s="5" t="s">
        <v>52</v>
      </c>
      <c r="B8" s="5" t="s">
        <v>1141</v>
      </c>
      <c r="C8" s="26">
        <v>11007</v>
      </c>
    </row>
    <row r="9" spans="1:3" x14ac:dyDescent="0.2">
      <c r="A9" s="5" t="s">
        <v>53</v>
      </c>
      <c r="B9" s="5" t="s">
        <v>1142</v>
      </c>
      <c r="C9" s="26">
        <v>15264</v>
      </c>
    </row>
    <row r="10" spans="1:3" x14ac:dyDescent="0.2">
      <c r="A10" s="5" t="s">
        <v>54</v>
      </c>
      <c r="B10" s="5" t="s">
        <v>1143</v>
      </c>
      <c r="C10" s="26">
        <v>8436</v>
      </c>
    </row>
    <row r="11" spans="1:3" x14ac:dyDescent="0.2">
      <c r="A11" s="5" t="s">
        <v>55</v>
      </c>
      <c r="B11" s="5" t="s">
        <v>1144</v>
      </c>
      <c r="C11" s="26">
        <v>10017</v>
      </c>
    </row>
    <row r="12" spans="1:3" x14ac:dyDescent="0.2">
      <c r="A12" s="5" t="s">
        <v>56</v>
      </c>
      <c r="B12" s="5" t="s">
        <v>1145</v>
      </c>
      <c r="C12" s="26">
        <v>20844</v>
      </c>
    </row>
    <row r="13" spans="1:3" x14ac:dyDescent="0.2">
      <c r="A13" s="5" t="s">
        <v>57</v>
      </c>
      <c r="B13" s="5" t="s">
        <v>1146</v>
      </c>
      <c r="C13" s="26">
        <v>7185</v>
      </c>
    </row>
    <row r="14" spans="1:3" x14ac:dyDescent="0.2">
      <c r="A14" s="5" t="s">
        <v>58</v>
      </c>
      <c r="B14" s="5" t="s">
        <v>1147</v>
      </c>
      <c r="C14" s="26">
        <v>3024</v>
      </c>
    </row>
    <row r="15" spans="1:3" x14ac:dyDescent="0.2">
      <c r="A15" s="5" t="s">
        <v>59</v>
      </c>
      <c r="B15" s="5" t="s">
        <v>1148</v>
      </c>
      <c r="C15" s="26">
        <v>11172</v>
      </c>
    </row>
    <row r="16" spans="1:3" x14ac:dyDescent="0.2">
      <c r="A16" s="5" t="s">
        <v>60</v>
      </c>
      <c r="B16" s="5" t="s">
        <v>1149</v>
      </c>
      <c r="C16" s="26">
        <v>1734</v>
      </c>
    </row>
    <row r="17" spans="1:3" x14ac:dyDescent="0.2">
      <c r="A17" s="5" t="s">
        <v>61</v>
      </c>
      <c r="B17" s="5" t="s">
        <v>1150</v>
      </c>
      <c r="C17" s="26">
        <v>27204</v>
      </c>
    </row>
    <row r="18" spans="1:3" x14ac:dyDescent="0.2">
      <c r="A18" s="5" t="s">
        <v>62</v>
      </c>
      <c r="B18" s="5" t="s">
        <v>1151</v>
      </c>
      <c r="C18" s="26">
        <v>807</v>
      </c>
    </row>
    <row r="19" spans="1:3" x14ac:dyDescent="0.2">
      <c r="A19" s="5" t="s">
        <v>63</v>
      </c>
      <c r="B19" s="5" t="s">
        <v>1152</v>
      </c>
      <c r="C19" s="26">
        <v>4782</v>
      </c>
    </row>
    <row r="20" spans="1:3" x14ac:dyDescent="0.2">
      <c r="A20" s="5" t="s">
        <v>64</v>
      </c>
      <c r="B20" s="5" t="s">
        <v>1153</v>
      </c>
      <c r="C20" s="26">
        <v>726</v>
      </c>
    </row>
    <row r="21" spans="1:3" x14ac:dyDescent="0.2">
      <c r="A21" s="5" t="s">
        <v>65</v>
      </c>
      <c r="B21" s="5" t="s">
        <v>1154</v>
      </c>
      <c r="C21" s="26">
        <v>1395</v>
      </c>
    </row>
    <row r="22" spans="1:3" x14ac:dyDescent="0.2">
      <c r="A22" s="5" t="s">
        <v>66</v>
      </c>
      <c r="B22" s="5" t="s">
        <v>1155</v>
      </c>
      <c r="C22" s="26">
        <v>9672</v>
      </c>
    </row>
    <row r="23" spans="1:3" x14ac:dyDescent="0.2">
      <c r="A23" s="5" t="s">
        <v>67</v>
      </c>
      <c r="B23" s="5" t="s">
        <v>1156</v>
      </c>
      <c r="C23" s="26">
        <v>3588</v>
      </c>
    </row>
    <row r="24" spans="1:3" x14ac:dyDescent="0.2">
      <c r="A24" s="5" t="s">
        <v>68</v>
      </c>
      <c r="B24" s="5" t="s">
        <v>1157</v>
      </c>
      <c r="C24" s="26">
        <v>570</v>
      </c>
    </row>
    <row r="25" spans="1:3" x14ac:dyDescent="0.2">
      <c r="A25" s="5" t="s">
        <v>69</v>
      </c>
      <c r="B25" s="5" t="s">
        <v>1158</v>
      </c>
      <c r="C25" s="26">
        <v>1164</v>
      </c>
    </row>
    <row r="26" spans="1:3" x14ac:dyDescent="0.2">
      <c r="A26" s="5" t="s">
        <v>70</v>
      </c>
      <c r="B26" s="5" t="s">
        <v>1159</v>
      </c>
      <c r="C26" s="26">
        <v>294</v>
      </c>
    </row>
    <row r="27" spans="1:3" x14ac:dyDescent="0.2">
      <c r="A27" s="5" t="s">
        <v>71</v>
      </c>
      <c r="B27" s="5" t="s">
        <v>1160</v>
      </c>
      <c r="C27" s="26">
        <v>14157</v>
      </c>
    </row>
    <row r="28" spans="1:3" x14ac:dyDescent="0.2">
      <c r="A28" s="5" t="s">
        <v>72</v>
      </c>
      <c r="B28" s="5" t="s">
        <v>1161</v>
      </c>
      <c r="C28" s="26">
        <v>303</v>
      </c>
    </row>
    <row r="29" spans="1:3" x14ac:dyDescent="0.2">
      <c r="A29" s="5" t="s">
        <v>73</v>
      </c>
      <c r="B29" s="5" t="s">
        <v>1162</v>
      </c>
      <c r="C29" s="26">
        <v>357</v>
      </c>
    </row>
    <row r="30" spans="1:3" x14ac:dyDescent="0.2">
      <c r="A30" s="5" t="s">
        <v>74</v>
      </c>
      <c r="B30" s="5" t="s">
        <v>1163</v>
      </c>
      <c r="C30" s="26">
        <v>177</v>
      </c>
    </row>
    <row r="31" spans="1:3" x14ac:dyDescent="0.2">
      <c r="A31" s="5" t="s">
        <v>75</v>
      </c>
      <c r="B31" s="5" t="s">
        <v>1164</v>
      </c>
      <c r="C31" s="26">
        <v>990</v>
      </c>
    </row>
    <row r="32" spans="1:3" x14ac:dyDescent="0.2">
      <c r="A32" s="5" t="s">
        <v>76</v>
      </c>
      <c r="B32" s="5" t="s">
        <v>1165</v>
      </c>
      <c r="C32" s="26">
        <v>2172</v>
      </c>
    </row>
    <row r="33" spans="1:3" x14ac:dyDescent="0.2">
      <c r="A33" s="5" t="s">
        <v>77</v>
      </c>
      <c r="B33" s="5" t="s">
        <v>1166</v>
      </c>
      <c r="C33" s="26">
        <v>147</v>
      </c>
    </row>
    <row r="34" spans="1:3" x14ac:dyDescent="0.2">
      <c r="A34" s="5" t="s">
        <v>78</v>
      </c>
      <c r="B34" s="5" t="s">
        <v>1167</v>
      </c>
      <c r="C34" s="26">
        <v>126</v>
      </c>
    </row>
    <row r="35" spans="1:3" x14ac:dyDescent="0.2">
      <c r="A35" s="5" t="s">
        <v>79</v>
      </c>
      <c r="B35" s="5" t="s">
        <v>1168</v>
      </c>
      <c r="C35" s="26">
        <v>225</v>
      </c>
    </row>
    <row r="36" spans="1:3" x14ac:dyDescent="0.2">
      <c r="A36" s="5" t="s">
        <v>80</v>
      </c>
      <c r="B36" s="5" t="s">
        <v>1169</v>
      </c>
      <c r="C36" s="26">
        <v>48</v>
      </c>
    </row>
    <row r="37" spans="1:3" x14ac:dyDescent="0.2">
      <c r="A37" s="5" t="s">
        <v>81</v>
      </c>
      <c r="B37" s="5" t="s">
        <v>1170</v>
      </c>
      <c r="C37" s="26">
        <v>3018</v>
      </c>
    </row>
    <row r="38" spans="1:3" x14ac:dyDescent="0.2">
      <c r="A38" s="5" t="s">
        <v>82</v>
      </c>
      <c r="B38" s="5" t="s">
        <v>1171</v>
      </c>
      <c r="C38" s="26">
        <v>36</v>
      </c>
    </row>
    <row r="39" spans="1:3" x14ac:dyDescent="0.2">
      <c r="A39" s="5" t="s">
        <v>83</v>
      </c>
      <c r="B39" s="5" t="s">
        <v>1172</v>
      </c>
      <c r="C39" s="26">
        <v>366</v>
      </c>
    </row>
    <row r="40" spans="1:3" x14ac:dyDescent="0.2">
      <c r="A40" s="5" t="s">
        <v>84</v>
      </c>
      <c r="B40" s="5" t="s">
        <v>1173</v>
      </c>
      <c r="C40" s="26">
        <v>48</v>
      </c>
    </row>
    <row r="41" spans="1:3" x14ac:dyDescent="0.2">
      <c r="A41" s="5" t="s">
        <v>85</v>
      </c>
      <c r="B41" s="5" t="s">
        <v>1174</v>
      </c>
      <c r="C41" s="26">
        <v>69</v>
      </c>
    </row>
    <row r="42" spans="1:3" x14ac:dyDescent="0.2">
      <c r="A42" s="5" t="s">
        <v>86</v>
      </c>
      <c r="B42" s="5" t="s">
        <v>1175</v>
      </c>
      <c r="C42" s="26">
        <v>759</v>
      </c>
    </row>
    <row r="43" spans="1:3" x14ac:dyDescent="0.2">
      <c r="A43" s="5" t="s">
        <v>87</v>
      </c>
      <c r="B43" s="5" t="s">
        <v>1176</v>
      </c>
      <c r="C43" s="26">
        <v>168</v>
      </c>
    </row>
    <row r="44" spans="1:3" x14ac:dyDescent="0.2">
      <c r="A44" s="5" t="s">
        <v>88</v>
      </c>
      <c r="B44" s="5" t="s">
        <v>1177</v>
      </c>
      <c r="C44" s="26">
        <v>168</v>
      </c>
    </row>
    <row r="45" spans="1:3" x14ac:dyDescent="0.2">
      <c r="A45" s="5" t="s">
        <v>89</v>
      </c>
      <c r="B45" s="5" t="s">
        <v>1178</v>
      </c>
      <c r="C45" s="26">
        <v>390</v>
      </c>
    </row>
    <row r="46" spans="1:3" x14ac:dyDescent="0.2">
      <c r="A46" s="5" t="s">
        <v>90</v>
      </c>
      <c r="B46" s="5" t="s">
        <v>1179</v>
      </c>
      <c r="C46" s="26">
        <v>21</v>
      </c>
    </row>
    <row r="47" spans="1:3" x14ac:dyDescent="0.2">
      <c r="A47" s="5" t="s">
        <v>91</v>
      </c>
      <c r="B47" s="5" t="s">
        <v>1180</v>
      </c>
      <c r="C47" s="26">
        <v>1131</v>
      </c>
    </row>
    <row r="48" spans="1:3" x14ac:dyDescent="0.2">
      <c r="A48" s="5" t="s">
        <v>92</v>
      </c>
      <c r="B48" s="5" t="s">
        <v>1181</v>
      </c>
      <c r="C48" s="26">
        <v>12</v>
      </c>
    </row>
    <row r="49" spans="1:3" x14ac:dyDescent="0.2">
      <c r="A49" s="5" t="s">
        <v>93</v>
      </c>
      <c r="B49" s="5" t="s">
        <v>1182</v>
      </c>
      <c r="C49" s="26">
        <v>48</v>
      </c>
    </row>
    <row r="50" spans="1:3" x14ac:dyDescent="0.2">
      <c r="A50" s="5" t="s">
        <v>94</v>
      </c>
      <c r="B50" s="5" t="s">
        <v>1183</v>
      </c>
      <c r="C50" s="26">
        <v>18</v>
      </c>
    </row>
    <row r="51" spans="1:3" x14ac:dyDescent="0.2">
      <c r="A51" s="5" t="s">
        <v>95</v>
      </c>
      <c r="B51" s="5" t="s">
        <v>1184</v>
      </c>
      <c r="C51" s="26">
        <v>33</v>
      </c>
    </row>
    <row r="52" spans="1:3" x14ac:dyDescent="0.2">
      <c r="A52" s="5" t="s">
        <v>96</v>
      </c>
      <c r="B52" s="5" t="s">
        <v>1185</v>
      </c>
      <c r="C52" s="26">
        <v>237</v>
      </c>
    </row>
    <row r="53" spans="1:3" x14ac:dyDescent="0.2">
      <c r="A53" s="5" t="s">
        <v>97</v>
      </c>
      <c r="B53" s="5" t="s">
        <v>1186</v>
      </c>
      <c r="C53" s="26">
        <v>15</v>
      </c>
    </row>
    <row r="54" spans="1:3" x14ac:dyDescent="0.2">
      <c r="A54" s="5" t="s">
        <v>98</v>
      </c>
      <c r="B54" s="5" t="s">
        <v>1187</v>
      </c>
      <c r="C54" s="26">
        <v>12</v>
      </c>
    </row>
    <row r="55" spans="1:3" x14ac:dyDescent="0.2">
      <c r="A55" s="5" t="s">
        <v>99</v>
      </c>
      <c r="B55" s="5" t="s">
        <v>1188</v>
      </c>
      <c r="C55" s="26">
        <v>45</v>
      </c>
    </row>
    <row r="56" spans="1:3" x14ac:dyDescent="0.2">
      <c r="A56" s="5" t="s">
        <v>100</v>
      </c>
      <c r="B56" s="5" t="s">
        <v>1189</v>
      </c>
      <c r="C56" s="26">
        <v>6</v>
      </c>
    </row>
    <row r="57" spans="1:3" x14ac:dyDescent="0.2">
      <c r="A57" s="5" t="s">
        <v>101</v>
      </c>
      <c r="B57" s="5" t="s">
        <v>1190</v>
      </c>
      <c r="C57" s="26">
        <v>240</v>
      </c>
    </row>
    <row r="58" spans="1:3" x14ac:dyDescent="0.2">
      <c r="A58" s="5" t="s">
        <v>102</v>
      </c>
      <c r="B58" s="5" t="s">
        <v>1191</v>
      </c>
      <c r="C58" s="26">
        <v>3</v>
      </c>
    </row>
    <row r="59" spans="1:3" x14ac:dyDescent="0.2">
      <c r="A59" s="5" t="s">
        <v>103</v>
      </c>
      <c r="B59" s="5" t="s">
        <v>1192</v>
      </c>
      <c r="C59" s="26">
        <v>9</v>
      </c>
    </row>
    <row r="60" spans="1:3" x14ac:dyDescent="0.2">
      <c r="A60" s="5" t="s">
        <v>104</v>
      </c>
      <c r="B60" s="5" t="s">
        <v>1193</v>
      </c>
      <c r="C60" s="26">
        <v>3</v>
      </c>
    </row>
    <row r="61" spans="1:3" x14ac:dyDescent="0.2">
      <c r="A61" s="5" t="s">
        <v>105</v>
      </c>
      <c r="B61" s="5" t="s">
        <v>1194</v>
      </c>
      <c r="C61" s="26">
        <v>3</v>
      </c>
    </row>
    <row r="62" spans="1:3" x14ac:dyDescent="0.2">
      <c r="A62" s="5" t="s">
        <v>106</v>
      </c>
      <c r="B62" s="5" t="s">
        <v>1195</v>
      </c>
      <c r="C62" s="26">
        <v>42</v>
      </c>
    </row>
    <row r="63" spans="1:3" x14ac:dyDescent="0.2">
      <c r="A63" s="5" t="s">
        <v>107</v>
      </c>
      <c r="B63" s="5" t="s">
        <v>1196</v>
      </c>
      <c r="C63" s="26">
        <v>9</v>
      </c>
    </row>
    <row r="64" spans="1:3" x14ac:dyDescent="0.2">
      <c r="A64" s="5" t="s">
        <v>108</v>
      </c>
      <c r="B64" s="5" t="s">
        <v>1197</v>
      </c>
      <c r="C64" s="26">
        <v>6</v>
      </c>
    </row>
    <row r="65" spans="1:3" x14ac:dyDescent="0.2">
      <c r="A65" s="5" t="s">
        <v>109</v>
      </c>
      <c r="B65" s="5" t="s">
        <v>1198</v>
      </c>
      <c r="C65" s="26">
        <v>3</v>
      </c>
    </row>
    <row r="66" spans="1:3" x14ac:dyDescent="0.2">
      <c r="A66" s="5" t="s">
        <v>110</v>
      </c>
      <c r="B66" s="5" t="s">
        <v>1199</v>
      </c>
      <c r="C66" s="26">
        <v>0</v>
      </c>
    </row>
    <row r="67" spans="1:3" x14ac:dyDescent="0.2">
      <c r="A67" s="5" t="s">
        <v>111</v>
      </c>
      <c r="B67" s="5" t="s">
        <v>1200</v>
      </c>
      <c r="C67" s="26">
        <v>102</v>
      </c>
    </row>
    <row r="68" spans="1:3" x14ac:dyDescent="0.2">
      <c r="A68" s="5" t="s">
        <v>112</v>
      </c>
      <c r="B68" s="5" t="s">
        <v>1201</v>
      </c>
      <c r="C68" s="26">
        <v>0</v>
      </c>
    </row>
    <row r="69" spans="1:3" x14ac:dyDescent="0.2">
      <c r="A69" s="5" t="s">
        <v>113</v>
      </c>
      <c r="B69" s="5" t="s">
        <v>1202</v>
      </c>
      <c r="C69" s="26">
        <v>3</v>
      </c>
    </row>
    <row r="70" spans="1:3" x14ac:dyDescent="0.2">
      <c r="A70" s="5" t="s">
        <v>114</v>
      </c>
      <c r="B70" s="5" t="s">
        <v>1203</v>
      </c>
      <c r="C70" s="26">
        <v>0</v>
      </c>
    </row>
    <row r="71" spans="1:3" x14ac:dyDescent="0.2">
      <c r="A71" s="5" t="s">
        <v>115</v>
      </c>
      <c r="B71" s="5" t="s">
        <v>1204</v>
      </c>
      <c r="C71" s="26">
        <v>6</v>
      </c>
    </row>
    <row r="72" spans="1:3" x14ac:dyDescent="0.2">
      <c r="A72" s="5" t="s">
        <v>116</v>
      </c>
      <c r="B72" s="5" t="s">
        <v>1205</v>
      </c>
      <c r="C72" s="26">
        <v>9</v>
      </c>
    </row>
    <row r="73" spans="1:3" x14ac:dyDescent="0.2">
      <c r="A73" s="5" t="s">
        <v>117</v>
      </c>
      <c r="B73" s="5" t="s">
        <v>1206</v>
      </c>
      <c r="C73" s="26">
        <v>3</v>
      </c>
    </row>
    <row r="74" spans="1:3" x14ac:dyDescent="0.2">
      <c r="A74" s="5" t="s">
        <v>118</v>
      </c>
      <c r="B74" s="5" t="s">
        <v>1207</v>
      </c>
      <c r="C74" s="26">
        <v>0</v>
      </c>
    </row>
    <row r="75" spans="1:3" x14ac:dyDescent="0.2">
      <c r="A75" s="5" t="s">
        <v>119</v>
      </c>
      <c r="B75" s="5" t="s">
        <v>1208</v>
      </c>
      <c r="C75" s="26">
        <v>0</v>
      </c>
    </row>
    <row r="76" spans="1:3" x14ac:dyDescent="0.2">
      <c r="A76" s="5" t="s">
        <v>120</v>
      </c>
      <c r="B76" s="5" t="s">
        <v>1209</v>
      </c>
      <c r="C76" s="26">
        <v>0</v>
      </c>
    </row>
    <row r="77" spans="1:3" x14ac:dyDescent="0.2">
      <c r="A77" s="5" t="s">
        <v>121</v>
      </c>
      <c r="B77" s="5" t="s">
        <v>1210</v>
      </c>
      <c r="C77" s="26">
        <v>24</v>
      </c>
    </row>
    <row r="78" spans="1:3" x14ac:dyDescent="0.2">
      <c r="A78" s="5" t="s">
        <v>122</v>
      </c>
      <c r="B78" s="5" t="s">
        <v>1211</v>
      </c>
      <c r="C78" s="26">
        <v>0</v>
      </c>
    </row>
    <row r="79" spans="1:3" x14ac:dyDescent="0.2">
      <c r="A79" s="5" t="s">
        <v>123</v>
      </c>
      <c r="B79" s="5" t="s">
        <v>1212</v>
      </c>
      <c r="C79" s="26">
        <v>3</v>
      </c>
    </row>
    <row r="80" spans="1:3" x14ac:dyDescent="0.2">
      <c r="A80" s="5" t="s">
        <v>124</v>
      </c>
      <c r="B80" s="5" t="s">
        <v>1213</v>
      </c>
      <c r="C80" s="26">
        <v>0</v>
      </c>
    </row>
    <row r="81" spans="1:3" x14ac:dyDescent="0.2">
      <c r="A81" s="5" t="s">
        <v>125</v>
      </c>
      <c r="B81" s="5" t="s">
        <v>1214</v>
      </c>
      <c r="C81" s="26">
        <v>3</v>
      </c>
    </row>
    <row r="82" spans="1:3" x14ac:dyDescent="0.2">
      <c r="A82" s="5" t="s">
        <v>126</v>
      </c>
      <c r="B82" s="5" t="s">
        <v>1215</v>
      </c>
      <c r="C82" s="26">
        <v>0</v>
      </c>
    </row>
    <row r="83" spans="1:3" x14ac:dyDescent="0.2">
      <c r="A83" s="5" t="s">
        <v>127</v>
      </c>
      <c r="B83" s="5" t="s">
        <v>1216</v>
      </c>
      <c r="C83" s="26">
        <v>0</v>
      </c>
    </row>
    <row r="84" spans="1:3" x14ac:dyDescent="0.2">
      <c r="A84" s="5" t="s">
        <v>128</v>
      </c>
      <c r="B84" s="5" t="s">
        <v>1217</v>
      </c>
      <c r="C84" s="26">
        <v>3</v>
      </c>
    </row>
    <row r="85" spans="1:3" x14ac:dyDescent="0.2">
      <c r="A85" s="5" t="s">
        <v>129</v>
      </c>
      <c r="B85" s="5" t="s">
        <v>1218</v>
      </c>
      <c r="C85" s="26">
        <v>0</v>
      </c>
    </row>
    <row r="86" spans="1:3" x14ac:dyDescent="0.2">
      <c r="A86" s="5" t="s">
        <v>130</v>
      </c>
      <c r="B86" s="5" t="s">
        <v>1219</v>
      </c>
      <c r="C86" s="26">
        <v>0</v>
      </c>
    </row>
    <row r="87" spans="1:3" x14ac:dyDescent="0.2">
      <c r="A87" s="5" t="s">
        <v>131</v>
      </c>
      <c r="B87" s="5" t="s">
        <v>1220</v>
      </c>
      <c r="C87" s="26">
        <v>3</v>
      </c>
    </row>
    <row r="88" spans="1:3" x14ac:dyDescent="0.2">
      <c r="A88" s="5" t="s">
        <v>132</v>
      </c>
      <c r="B88" s="5" t="s">
        <v>1221</v>
      </c>
      <c r="C88" s="26">
        <v>0</v>
      </c>
    </row>
    <row r="89" spans="1:3" x14ac:dyDescent="0.2">
      <c r="A89" s="5" t="s">
        <v>133</v>
      </c>
      <c r="B89" s="5" t="s">
        <v>1222</v>
      </c>
      <c r="C89" s="26">
        <v>0</v>
      </c>
    </row>
    <row r="90" spans="1:3" x14ac:dyDescent="0.2">
      <c r="A90" s="5" t="s">
        <v>134</v>
      </c>
      <c r="B90" s="5" t="s">
        <v>1223</v>
      </c>
      <c r="C90" s="26">
        <v>0</v>
      </c>
    </row>
    <row r="91" spans="1:3" x14ac:dyDescent="0.2">
      <c r="A91" s="5" t="s">
        <v>135</v>
      </c>
      <c r="B91" s="5" t="s">
        <v>1224</v>
      </c>
      <c r="C91" s="26">
        <v>0</v>
      </c>
    </row>
    <row r="92" spans="1:3" x14ac:dyDescent="0.2">
      <c r="A92" s="5" t="s">
        <v>136</v>
      </c>
      <c r="B92" s="5" t="s">
        <v>1225</v>
      </c>
      <c r="C92" s="26">
        <v>0</v>
      </c>
    </row>
    <row r="93" spans="1:3" x14ac:dyDescent="0.2">
      <c r="A93" s="5" t="s">
        <v>137</v>
      </c>
      <c r="B93" s="5" t="s">
        <v>1226</v>
      </c>
      <c r="C93" s="26">
        <v>0</v>
      </c>
    </row>
    <row r="94" spans="1:3" x14ac:dyDescent="0.2">
      <c r="A94" s="5" t="s">
        <v>138</v>
      </c>
      <c r="B94" s="5" t="s">
        <v>1227</v>
      </c>
      <c r="C94" s="26">
        <v>0</v>
      </c>
    </row>
    <row r="95" spans="1:3" x14ac:dyDescent="0.2">
      <c r="A95" s="5" t="s">
        <v>139</v>
      </c>
      <c r="B95" s="5" t="s">
        <v>1228</v>
      </c>
      <c r="C95" s="26">
        <v>0</v>
      </c>
    </row>
    <row r="96" spans="1:3" x14ac:dyDescent="0.2">
      <c r="A96" s="5" t="s">
        <v>140</v>
      </c>
      <c r="B96" s="5" t="s">
        <v>1229</v>
      </c>
      <c r="C96" s="26">
        <v>0</v>
      </c>
    </row>
    <row r="97" spans="1:3" x14ac:dyDescent="0.2">
      <c r="A97" s="5" t="s">
        <v>141</v>
      </c>
      <c r="B97" s="5" t="s">
        <v>1230</v>
      </c>
      <c r="C97" s="26">
        <v>0</v>
      </c>
    </row>
    <row r="98" spans="1:3" x14ac:dyDescent="0.2">
      <c r="A98" s="5" t="s">
        <v>142</v>
      </c>
      <c r="B98" s="5" t="s">
        <v>1231</v>
      </c>
      <c r="C98" s="26">
        <v>0</v>
      </c>
    </row>
    <row r="99" spans="1:3" x14ac:dyDescent="0.2">
      <c r="A99" s="5" t="s">
        <v>143</v>
      </c>
      <c r="B99" s="5" t="s">
        <v>1232</v>
      </c>
      <c r="C99" s="26">
        <v>0</v>
      </c>
    </row>
    <row r="100" spans="1:3" x14ac:dyDescent="0.2">
      <c r="A100" s="5" t="s">
        <v>144</v>
      </c>
      <c r="B100" s="5" t="s">
        <v>1233</v>
      </c>
      <c r="C100" s="26">
        <v>0</v>
      </c>
    </row>
    <row r="101" spans="1:3" x14ac:dyDescent="0.2">
      <c r="A101" s="5" t="s">
        <v>145</v>
      </c>
      <c r="B101" s="5" t="s">
        <v>1234</v>
      </c>
      <c r="C101" s="26">
        <v>0</v>
      </c>
    </row>
    <row r="102" spans="1:3" x14ac:dyDescent="0.2">
      <c r="A102" s="5" t="s">
        <v>146</v>
      </c>
      <c r="B102" s="5" t="s">
        <v>1235</v>
      </c>
      <c r="C102" s="26">
        <v>0</v>
      </c>
    </row>
    <row r="103" spans="1:3" x14ac:dyDescent="0.2">
      <c r="A103" s="5" t="s">
        <v>147</v>
      </c>
      <c r="B103" s="5" t="s">
        <v>1236</v>
      </c>
      <c r="C103" s="26">
        <v>0</v>
      </c>
    </row>
    <row r="104" spans="1:3" x14ac:dyDescent="0.2">
      <c r="A104" s="5" t="s">
        <v>148</v>
      </c>
      <c r="B104" s="5" t="s">
        <v>1237</v>
      </c>
      <c r="C104" s="26">
        <v>0</v>
      </c>
    </row>
    <row r="105" spans="1:3" x14ac:dyDescent="0.2">
      <c r="A105" s="5" t="s">
        <v>149</v>
      </c>
      <c r="B105" s="5" t="s">
        <v>1238</v>
      </c>
      <c r="C105" s="26">
        <v>0</v>
      </c>
    </row>
    <row r="106" spans="1:3" x14ac:dyDescent="0.2">
      <c r="A106" s="5" t="s">
        <v>150</v>
      </c>
      <c r="B106" s="5" t="s">
        <v>1239</v>
      </c>
      <c r="C106" s="26">
        <v>0</v>
      </c>
    </row>
    <row r="107" spans="1:3" x14ac:dyDescent="0.2">
      <c r="A107" s="5" t="s">
        <v>151</v>
      </c>
      <c r="B107" s="5" t="s">
        <v>1240</v>
      </c>
      <c r="C107" s="26">
        <v>0</v>
      </c>
    </row>
    <row r="108" spans="1:3" x14ac:dyDescent="0.2">
      <c r="A108" s="5" t="s">
        <v>152</v>
      </c>
      <c r="B108" s="5" t="s">
        <v>1241</v>
      </c>
      <c r="C108" s="26">
        <v>0</v>
      </c>
    </row>
    <row r="109" spans="1:3" x14ac:dyDescent="0.2">
      <c r="A109" s="5" t="s">
        <v>153</v>
      </c>
      <c r="B109" s="5" t="s">
        <v>1242</v>
      </c>
      <c r="C109" s="26">
        <v>0</v>
      </c>
    </row>
    <row r="110" spans="1:3" x14ac:dyDescent="0.2">
      <c r="A110" s="5" t="s">
        <v>154</v>
      </c>
      <c r="B110" s="5" t="s">
        <v>1243</v>
      </c>
      <c r="C110" s="26">
        <v>0</v>
      </c>
    </row>
    <row r="111" spans="1:3" x14ac:dyDescent="0.2">
      <c r="A111" s="5" t="s">
        <v>155</v>
      </c>
      <c r="B111" s="5" t="s">
        <v>1244</v>
      </c>
      <c r="C111" s="26">
        <v>0</v>
      </c>
    </row>
    <row r="112" spans="1:3" x14ac:dyDescent="0.2">
      <c r="A112" s="5" t="s">
        <v>156</v>
      </c>
      <c r="B112" s="5" t="s">
        <v>1245</v>
      </c>
      <c r="C112" s="26">
        <v>0</v>
      </c>
    </row>
    <row r="113" spans="1:3" x14ac:dyDescent="0.2">
      <c r="A113" s="5" t="s">
        <v>157</v>
      </c>
      <c r="B113" s="5" t="s">
        <v>1246</v>
      </c>
      <c r="C113" s="26">
        <v>0</v>
      </c>
    </row>
    <row r="114" spans="1:3" x14ac:dyDescent="0.2">
      <c r="A114" s="5" t="s">
        <v>158</v>
      </c>
      <c r="B114" s="5" t="s">
        <v>1247</v>
      </c>
      <c r="C114" s="26">
        <v>0</v>
      </c>
    </row>
    <row r="115" spans="1:3" x14ac:dyDescent="0.2">
      <c r="A115" s="5" t="s">
        <v>159</v>
      </c>
      <c r="B115" s="5" t="s">
        <v>1248</v>
      </c>
      <c r="C115" s="26">
        <v>0</v>
      </c>
    </row>
    <row r="116" spans="1:3" x14ac:dyDescent="0.2">
      <c r="A116" s="5" t="s">
        <v>160</v>
      </c>
      <c r="B116" s="5" t="s">
        <v>1249</v>
      </c>
      <c r="C116" s="26">
        <v>0</v>
      </c>
    </row>
    <row r="117" spans="1:3" x14ac:dyDescent="0.2">
      <c r="A117" s="5" t="s">
        <v>161</v>
      </c>
      <c r="B117" s="5" t="s">
        <v>1250</v>
      </c>
      <c r="C117" s="26">
        <v>0</v>
      </c>
    </row>
    <row r="118" spans="1:3" x14ac:dyDescent="0.2">
      <c r="A118" s="5" t="s">
        <v>162</v>
      </c>
      <c r="B118" s="5" t="s">
        <v>1251</v>
      </c>
      <c r="C118" s="26">
        <v>0</v>
      </c>
    </row>
    <row r="119" spans="1:3" x14ac:dyDescent="0.2">
      <c r="A119" s="5" t="s">
        <v>163</v>
      </c>
      <c r="B119" s="5" t="s">
        <v>1252</v>
      </c>
      <c r="C119" s="26">
        <v>0</v>
      </c>
    </row>
    <row r="120" spans="1:3" x14ac:dyDescent="0.2">
      <c r="A120" s="5" t="s">
        <v>164</v>
      </c>
      <c r="B120" s="5" t="s">
        <v>1253</v>
      </c>
      <c r="C120" s="26">
        <v>0</v>
      </c>
    </row>
    <row r="121" spans="1:3" x14ac:dyDescent="0.2">
      <c r="A121" s="5" t="s">
        <v>165</v>
      </c>
      <c r="B121" s="5" t="s">
        <v>1254</v>
      </c>
      <c r="C121" s="26">
        <v>0</v>
      </c>
    </row>
    <row r="122" spans="1:3" x14ac:dyDescent="0.2">
      <c r="A122" s="5" t="s">
        <v>166</v>
      </c>
      <c r="B122" s="5" t="s">
        <v>1255</v>
      </c>
      <c r="C122" s="26">
        <v>0</v>
      </c>
    </row>
    <row r="123" spans="1:3" x14ac:dyDescent="0.2">
      <c r="A123" s="5" t="s">
        <v>167</v>
      </c>
      <c r="B123" s="5" t="s">
        <v>1256</v>
      </c>
      <c r="C123" s="26">
        <v>0</v>
      </c>
    </row>
    <row r="124" spans="1:3" x14ac:dyDescent="0.2">
      <c r="A124" s="5" t="s">
        <v>168</v>
      </c>
      <c r="B124" s="5" t="s">
        <v>1257</v>
      </c>
      <c r="C124" s="26">
        <v>0</v>
      </c>
    </row>
    <row r="125" spans="1:3" x14ac:dyDescent="0.2">
      <c r="A125" s="5" t="s">
        <v>169</v>
      </c>
      <c r="B125" s="5" t="s">
        <v>1258</v>
      </c>
      <c r="C125" s="26">
        <v>0</v>
      </c>
    </row>
    <row r="126" spans="1:3" x14ac:dyDescent="0.2">
      <c r="A126" s="5" t="s">
        <v>170</v>
      </c>
      <c r="B126" s="5" t="s">
        <v>1259</v>
      </c>
      <c r="C126" s="26">
        <v>0</v>
      </c>
    </row>
    <row r="127" spans="1:3" x14ac:dyDescent="0.2">
      <c r="A127" s="5" t="s">
        <v>171</v>
      </c>
      <c r="B127" s="5" t="s">
        <v>1260</v>
      </c>
      <c r="C127" s="26">
        <v>0</v>
      </c>
    </row>
    <row r="128" spans="1:3" x14ac:dyDescent="0.2">
      <c r="A128" s="5" t="s">
        <v>1261</v>
      </c>
      <c r="B128" s="5" t="s">
        <v>1262</v>
      </c>
      <c r="C128" s="26">
        <v>0</v>
      </c>
    </row>
    <row r="129" spans="1:3" x14ac:dyDescent="0.2">
      <c r="A129" s="5" t="s">
        <v>1263</v>
      </c>
      <c r="B129" s="5" t="s">
        <v>1264</v>
      </c>
      <c r="C129" s="26">
        <v>0</v>
      </c>
    </row>
    <row r="130" spans="1:3" x14ac:dyDescent="0.2">
      <c r="A130" s="5" t="s">
        <v>1265</v>
      </c>
      <c r="B130" s="5" t="s">
        <v>1266</v>
      </c>
      <c r="C130" s="26">
        <v>0</v>
      </c>
    </row>
    <row r="131" spans="1:3" x14ac:dyDescent="0.2">
      <c r="A131" s="5" t="s">
        <v>1267</v>
      </c>
      <c r="B131" s="5" t="s">
        <v>1268</v>
      </c>
      <c r="C131" s="26">
        <v>0</v>
      </c>
    </row>
    <row r="132" spans="1:3" x14ac:dyDescent="0.2">
      <c r="A132" s="5" t="s">
        <v>1269</v>
      </c>
      <c r="B132" s="5" t="s">
        <v>1270</v>
      </c>
      <c r="C132" s="26">
        <v>0</v>
      </c>
    </row>
    <row r="133" spans="1:3" x14ac:dyDescent="0.2">
      <c r="A133" s="5" t="s">
        <v>1271</v>
      </c>
      <c r="B133" s="5" t="s">
        <v>1272</v>
      </c>
      <c r="C133" s="26">
        <v>0</v>
      </c>
    </row>
    <row r="134" spans="1:3" x14ac:dyDescent="0.2">
      <c r="A134" s="5" t="s">
        <v>1273</v>
      </c>
      <c r="B134" s="5" t="s">
        <v>1274</v>
      </c>
      <c r="C134" s="26">
        <v>0</v>
      </c>
    </row>
    <row r="135" spans="1:3" x14ac:dyDescent="0.2">
      <c r="A135" s="5" t="s">
        <v>1275</v>
      </c>
      <c r="B135" s="5" t="s">
        <v>1276</v>
      </c>
      <c r="C135" s="26">
        <v>0</v>
      </c>
    </row>
    <row r="136" spans="1:3" x14ac:dyDescent="0.2">
      <c r="A136" s="5" t="s">
        <v>1277</v>
      </c>
      <c r="B136" s="5" t="s">
        <v>1278</v>
      </c>
      <c r="C136" s="26">
        <v>0</v>
      </c>
    </row>
    <row r="137" spans="1:3" x14ac:dyDescent="0.2">
      <c r="A137" s="5" t="s">
        <v>1279</v>
      </c>
      <c r="B137" s="5" t="s">
        <v>1280</v>
      </c>
      <c r="C137" s="26">
        <v>0</v>
      </c>
    </row>
    <row r="138" spans="1:3" x14ac:dyDescent="0.2">
      <c r="A138" s="5" t="s">
        <v>1281</v>
      </c>
      <c r="B138" s="5" t="s">
        <v>1282</v>
      </c>
      <c r="C138" s="26">
        <v>0</v>
      </c>
    </row>
    <row r="139" spans="1:3" x14ac:dyDescent="0.2">
      <c r="A139" s="5" t="s">
        <v>1283</v>
      </c>
      <c r="B139" s="5" t="s">
        <v>1284</v>
      </c>
      <c r="C139" s="26">
        <v>0</v>
      </c>
    </row>
    <row r="140" spans="1:3" x14ac:dyDescent="0.2">
      <c r="A140" s="5" t="s">
        <v>1285</v>
      </c>
      <c r="B140" s="5" t="s">
        <v>1286</v>
      </c>
      <c r="C140" s="26">
        <v>0</v>
      </c>
    </row>
    <row r="141" spans="1:3" x14ac:dyDescent="0.2">
      <c r="A141" s="5" t="s">
        <v>1287</v>
      </c>
      <c r="B141" s="5" t="s">
        <v>1288</v>
      </c>
      <c r="C141" s="26">
        <v>0</v>
      </c>
    </row>
    <row r="142" spans="1:3" x14ac:dyDescent="0.2">
      <c r="A142" s="5" t="s">
        <v>1289</v>
      </c>
      <c r="B142" s="5" t="s">
        <v>1290</v>
      </c>
      <c r="C142" s="26">
        <v>0</v>
      </c>
    </row>
    <row r="143" spans="1:3" x14ac:dyDescent="0.2">
      <c r="A143" s="5" t="s">
        <v>1291</v>
      </c>
      <c r="B143" s="5" t="s">
        <v>1292</v>
      </c>
      <c r="C143" s="26">
        <v>0</v>
      </c>
    </row>
    <row r="144" spans="1:3" x14ac:dyDescent="0.2">
      <c r="A144" s="5" t="s">
        <v>1293</v>
      </c>
      <c r="B144" s="5" t="s">
        <v>1294</v>
      </c>
      <c r="C144" s="26">
        <v>0</v>
      </c>
    </row>
    <row r="145" spans="1:3" x14ac:dyDescent="0.2">
      <c r="A145" s="5" t="s">
        <v>1295</v>
      </c>
      <c r="B145" s="5" t="s">
        <v>1296</v>
      </c>
      <c r="C145" s="26">
        <v>0</v>
      </c>
    </row>
    <row r="146" spans="1:3" x14ac:dyDescent="0.2">
      <c r="A146" s="5" t="s">
        <v>1297</v>
      </c>
      <c r="B146" s="5" t="s">
        <v>1298</v>
      </c>
      <c r="C146" s="26">
        <v>0</v>
      </c>
    </row>
    <row r="147" spans="1:3" x14ac:dyDescent="0.2">
      <c r="A147" s="5" t="s">
        <v>1299</v>
      </c>
      <c r="B147" s="5" t="s">
        <v>1300</v>
      </c>
      <c r="C147" s="26">
        <v>0</v>
      </c>
    </row>
    <row r="148" spans="1:3" x14ac:dyDescent="0.2">
      <c r="A148" s="5" t="s">
        <v>1301</v>
      </c>
      <c r="B148" s="5" t="s">
        <v>1302</v>
      </c>
      <c r="C148" s="26">
        <v>0</v>
      </c>
    </row>
    <row r="149" spans="1:3" x14ac:dyDescent="0.2">
      <c r="A149" s="5" t="s">
        <v>1303</v>
      </c>
      <c r="B149" s="5" t="s">
        <v>1304</v>
      </c>
      <c r="C149" s="26">
        <v>0</v>
      </c>
    </row>
    <row r="150" spans="1:3" x14ac:dyDescent="0.2">
      <c r="A150" s="5" t="s">
        <v>1305</v>
      </c>
      <c r="B150" s="5" t="s">
        <v>1306</v>
      </c>
      <c r="C150" s="26">
        <v>0</v>
      </c>
    </row>
    <row r="151" spans="1:3" x14ac:dyDescent="0.2">
      <c r="A151" s="5" t="s">
        <v>1307</v>
      </c>
      <c r="B151" s="5" t="s">
        <v>1308</v>
      </c>
      <c r="C151" s="26">
        <v>0</v>
      </c>
    </row>
    <row r="152" spans="1:3" x14ac:dyDescent="0.2">
      <c r="A152" s="5" t="s">
        <v>1309</v>
      </c>
      <c r="B152" s="5" t="s">
        <v>1310</v>
      </c>
      <c r="C152" s="26">
        <v>0</v>
      </c>
    </row>
    <row r="153" spans="1:3" x14ac:dyDescent="0.2">
      <c r="A153" s="5" t="s">
        <v>1311</v>
      </c>
      <c r="B153" s="5" t="s">
        <v>1312</v>
      </c>
      <c r="C153" s="26">
        <v>0</v>
      </c>
    </row>
    <row r="154" spans="1:3" x14ac:dyDescent="0.2">
      <c r="A154" s="5" t="s">
        <v>1313</v>
      </c>
      <c r="B154" s="5" t="s">
        <v>1314</v>
      </c>
      <c r="C154" s="26">
        <v>0</v>
      </c>
    </row>
    <row r="155" spans="1:3" x14ac:dyDescent="0.2">
      <c r="A155" s="5" t="s">
        <v>1315</v>
      </c>
      <c r="B155" s="5" t="s">
        <v>1316</v>
      </c>
      <c r="C155" s="26">
        <v>0</v>
      </c>
    </row>
    <row r="156" spans="1:3" x14ac:dyDescent="0.2">
      <c r="A156" s="5" t="s">
        <v>1317</v>
      </c>
      <c r="B156" s="5" t="s">
        <v>1318</v>
      </c>
      <c r="C156" s="26">
        <v>0</v>
      </c>
    </row>
    <row r="157" spans="1:3" x14ac:dyDescent="0.2">
      <c r="A157" s="5" t="s">
        <v>1319</v>
      </c>
      <c r="B157" s="5" t="s">
        <v>1320</v>
      </c>
      <c r="C157" s="26">
        <v>0</v>
      </c>
    </row>
    <row r="158" spans="1:3" x14ac:dyDescent="0.2">
      <c r="A158" s="5" t="s">
        <v>1321</v>
      </c>
      <c r="B158" s="5" t="s">
        <v>1322</v>
      </c>
      <c r="C158" s="26">
        <v>0</v>
      </c>
    </row>
    <row r="159" spans="1:3" x14ac:dyDescent="0.2">
      <c r="A159" s="5" t="s">
        <v>1323</v>
      </c>
      <c r="B159" s="5" t="s">
        <v>1324</v>
      </c>
      <c r="C159" s="26">
        <v>0</v>
      </c>
    </row>
    <row r="160" spans="1:3" x14ac:dyDescent="0.2">
      <c r="A160" s="5" t="s">
        <v>1325</v>
      </c>
      <c r="B160" s="5" t="s">
        <v>1326</v>
      </c>
      <c r="C160" s="26">
        <v>0</v>
      </c>
    </row>
    <row r="161" spans="1:3" x14ac:dyDescent="0.2">
      <c r="A161" s="5" t="s">
        <v>1327</v>
      </c>
      <c r="B161" s="5" t="s">
        <v>1328</v>
      </c>
      <c r="C161" s="26">
        <v>0</v>
      </c>
    </row>
    <row r="162" spans="1:3" x14ac:dyDescent="0.2">
      <c r="A162" s="5" t="s">
        <v>1329</v>
      </c>
      <c r="B162" s="5" t="s">
        <v>1330</v>
      </c>
      <c r="C162" s="26">
        <v>0</v>
      </c>
    </row>
    <row r="163" spans="1:3" x14ac:dyDescent="0.2">
      <c r="A163" s="5" t="s">
        <v>1331</v>
      </c>
      <c r="B163" s="5" t="s">
        <v>1332</v>
      </c>
      <c r="C163" s="26">
        <v>0</v>
      </c>
    </row>
    <row r="164" spans="1:3" x14ac:dyDescent="0.2">
      <c r="A164" s="5" t="s">
        <v>1333</v>
      </c>
      <c r="B164" s="5" t="s">
        <v>1334</v>
      </c>
      <c r="C164" s="26">
        <v>0</v>
      </c>
    </row>
    <row r="165" spans="1:3" x14ac:dyDescent="0.2">
      <c r="A165" s="5" t="s">
        <v>1335</v>
      </c>
      <c r="B165" s="5" t="s">
        <v>1336</v>
      </c>
      <c r="C165" s="26">
        <v>0</v>
      </c>
    </row>
    <row r="166" spans="1:3" x14ac:dyDescent="0.2">
      <c r="A166" s="5" t="s">
        <v>1337</v>
      </c>
      <c r="B166" s="5" t="s">
        <v>1338</v>
      </c>
      <c r="C166" s="26">
        <v>0</v>
      </c>
    </row>
    <row r="167" spans="1:3" x14ac:dyDescent="0.2">
      <c r="A167" s="5" t="s">
        <v>1339</v>
      </c>
      <c r="B167" s="5" t="s">
        <v>1340</v>
      </c>
      <c r="C167" s="26">
        <v>0</v>
      </c>
    </row>
    <row r="168" spans="1:3" x14ac:dyDescent="0.2">
      <c r="A168" s="5" t="s">
        <v>1341</v>
      </c>
      <c r="B168" s="5" t="s">
        <v>1342</v>
      </c>
      <c r="C168" s="26">
        <v>0</v>
      </c>
    </row>
    <row r="169" spans="1:3" x14ac:dyDescent="0.2">
      <c r="A169" s="5" t="s">
        <v>1343</v>
      </c>
      <c r="B169" s="5" t="s">
        <v>1344</v>
      </c>
      <c r="C169" s="26">
        <v>0</v>
      </c>
    </row>
    <row r="170" spans="1:3" x14ac:dyDescent="0.2">
      <c r="A170" s="5" t="s">
        <v>1345</v>
      </c>
      <c r="B170" s="5" t="s">
        <v>1346</v>
      </c>
      <c r="C170" s="26">
        <v>0</v>
      </c>
    </row>
    <row r="171" spans="1:3" x14ac:dyDescent="0.2">
      <c r="A171" s="5" t="s">
        <v>1347</v>
      </c>
      <c r="B171" s="5" t="s">
        <v>1348</v>
      </c>
      <c r="C171" s="26">
        <v>0</v>
      </c>
    </row>
    <row r="172" spans="1:3" x14ac:dyDescent="0.2">
      <c r="A172" s="5" t="s">
        <v>1349</v>
      </c>
      <c r="B172" s="5" t="s">
        <v>1350</v>
      </c>
      <c r="C172" s="26">
        <v>0</v>
      </c>
    </row>
    <row r="173" spans="1:3" x14ac:dyDescent="0.2">
      <c r="A173" s="5" t="s">
        <v>1351</v>
      </c>
      <c r="B173" s="5" t="s">
        <v>1352</v>
      </c>
      <c r="C173" s="26">
        <v>0</v>
      </c>
    </row>
    <row r="174" spans="1:3" x14ac:dyDescent="0.2">
      <c r="A174" s="5" t="s">
        <v>1353</v>
      </c>
      <c r="B174" s="5" t="s">
        <v>1354</v>
      </c>
      <c r="C174" s="26">
        <v>0</v>
      </c>
    </row>
    <row r="175" spans="1:3" x14ac:dyDescent="0.2">
      <c r="A175" s="5" t="s">
        <v>1355</v>
      </c>
      <c r="B175" s="5" t="s">
        <v>1356</v>
      </c>
      <c r="C175" s="26">
        <v>0</v>
      </c>
    </row>
    <row r="176" spans="1:3" x14ac:dyDescent="0.2">
      <c r="A176" s="5"/>
      <c r="B176" s="5" t="s">
        <v>40</v>
      </c>
      <c r="C176" s="26">
        <v>164667</v>
      </c>
    </row>
    <row r="177" spans="1:3" x14ac:dyDescent="0.2">
      <c r="A177" s="5" t="s">
        <v>1357</v>
      </c>
      <c r="B177" s="5" t="s">
        <v>42</v>
      </c>
      <c r="C177" s="26">
        <v>0</v>
      </c>
    </row>
    <row r="178" spans="1:3" x14ac:dyDescent="0.2">
      <c r="A178" s="5" t="s">
        <v>1358</v>
      </c>
      <c r="B178" s="5" t="s">
        <v>44</v>
      </c>
      <c r="C178" s="26">
        <v>2280474</v>
      </c>
    </row>
    <row r="179" spans="1:3" x14ac:dyDescent="0.2">
      <c r="A179" s="5"/>
      <c r="B179" s="5"/>
      <c r="C179" s="26"/>
    </row>
    <row r="180" spans="1:3" x14ac:dyDescent="0.2">
      <c r="A180" s="5"/>
      <c r="B180" s="27" t="s">
        <v>45</v>
      </c>
      <c r="C180" s="28">
        <v>2445141</v>
      </c>
    </row>
    <row r="181" spans="1:3" x14ac:dyDescent="0.2">
      <c r="A181" s="9"/>
      <c r="B181" s="9"/>
      <c r="C181" s="9"/>
    </row>
    <row r="182" spans="1:3" x14ac:dyDescent="0.2">
      <c r="A182" s="64" t="s">
        <v>6967</v>
      </c>
    </row>
    <row r="183" spans="1:3" x14ac:dyDescent="0.2">
      <c r="A183" s="64" t="s">
        <v>6968</v>
      </c>
    </row>
    <row r="184" spans="1:3" x14ac:dyDescent="0.2">
      <c r="A184" s="64" t="s">
        <v>7000</v>
      </c>
    </row>
    <row r="185" spans="1:3" x14ac:dyDescent="0.2">
      <c r="A185" s="82" t="s">
        <v>6919</v>
      </c>
      <c r="B185" s="82"/>
      <c r="C185" s="82"/>
    </row>
    <row r="186" spans="1:3" x14ac:dyDescent="0.2">
      <c r="A186" s="64" t="s">
        <v>6917</v>
      </c>
    </row>
    <row r="187" spans="1:3" x14ac:dyDescent="0.2">
      <c r="A187" s="29" t="s">
        <v>46</v>
      </c>
    </row>
  </sheetData>
  <mergeCells count="1">
    <mergeCell ref="A185:C185"/>
  </mergeCells>
  <hyperlinks>
    <hyperlink ref="A185" r:id="rId1" xr:uid="{5AAEF9CB-B3E5-4E37-ADAF-2C902E28164B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1359</v>
      </c>
    </row>
    <row r="3" spans="1:3" x14ac:dyDescent="0.2">
      <c r="A3" s="4" t="s">
        <v>1364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1364</v>
      </c>
      <c r="C7" s="8" t="s">
        <v>727</v>
      </c>
    </row>
    <row r="8" spans="1:3" x14ac:dyDescent="0.2">
      <c r="A8" s="5" t="s">
        <v>32</v>
      </c>
      <c r="B8" s="5" t="s">
        <v>1365</v>
      </c>
      <c r="C8" s="26">
        <v>350136</v>
      </c>
    </row>
    <row r="9" spans="1:3" x14ac:dyDescent="0.2">
      <c r="A9" s="5" t="s">
        <v>34</v>
      </c>
      <c r="B9" s="5" t="s">
        <v>1366</v>
      </c>
      <c r="C9" s="26">
        <v>1310925</v>
      </c>
    </row>
    <row r="10" spans="1:3" x14ac:dyDescent="0.2">
      <c r="A10" s="5" t="s">
        <v>36</v>
      </c>
      <c r="B10" s="5" t="s">
        <v>1367</v>
      </c>
      <c r="C10" s="26">
        <v>1548078</v>
      </c>
    </row>
    <row r="11" spans="1:3" x14ac:dyDescent="0.2">
      <c r="A11" s="5"/>
      <c r="B11" s="5" t="s">
        <v>40</v>
      </c>
      <c r="C11" s="26">
        <v>3209139</v>
      </c>
    </row>
    <row r="12" spans="1:3" x14ac:dyDescent="0.2">
      <c r="A12" s="5" t="s">
        <v>41</v>
      </c>
      <c r="B12" s="5" t="s">
        <v>42</v>
      </c>
      <c r="C12" s="26">
        <v>8382</v>
      </c>
    </row>
    <row r="13" spans="1:3" x14ac:dyDescent="0.2">
      <c r="A13" s="5" t="s">
        <v>43</v>
      </c>
      <c r="B13" s="5" t="s">
        <v>44</v>
      </c>
      <c r="C13" s="26">
        <v>558831</v>
      </c>
    </row>
    <row r="14" spans="1:3" x14ac:dyDescent="0.2">
      <c r="A14" s="5"/>
      <c r="B14" s="5"/>
      <c r="C14" s="26"/>
    </row>
    <row r="15" spans="1:3" x14ac:dyDescent="0.2">
      <c r="A15" s="5"/>
      <c r="B15" s="27" t="s">
        <v>45</v>
      </c>
      <c r="C15" s="28">
        <v>3776355</v>
      </c>
    </row>
    <row r="16" spans="1:3" x14ac:dyDescent="0.2">
      <c r="A16" s="9"/>
      <c r="B16" s="18"/>
      <c r="C16" s="9"/>
    </row>
    <row r="17" spans="1:3" x14ac:dyDescent="0.2">
      <c r="A17" s="64" t="s">
        <v>7001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8:C18"/>
  </mergeCells>
  <hyperlinks>
    <hyperlink ref="A18" r:id="rId1" xr:uid="{D0294373-4621-4353-B0FA-AE13A4E317B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63.7109375" customWidth="1"/>
    <col min="3" max="3" width="18.7109375" customWidth="1"/>
  </cols>
  <sheetData>
    <row r="1" spans="1:3" x14ac:dyDescent="0.2">
      <c r="A1" s="19" t="s">
        <v>1361</v>
      </c>
    </row>
    <row r="3" spans="1:3" x14ac:dyDescent="0.2">
      <c r="A3" s="4" t="s">
        <v>6929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6929</v>
      </c>
      <c r="C7" s="8" t="s">
        <v>1140</v>
      </c>
    </row>
    <row r="8" spans="1:3" x14ac:dyDescent="0.2">
      <c r="A8" s="5" t="s">
        <v>1369</v>
      </c>
      <c r="B8" s="5" t="s">
        <v>1370</v>
      </c>
      <c r="C8" s="26">
        <v>1191</v>
      </c>
    </row>
    <row r="9" spans="1:3" x14ac:dyDescent="0.2">
      <c r="A9" s="5" t="s">
        <v>1371</v>
      </c>
      <c r="B9" s="5" t="s">
        <v>1372</v>
      </c>
      <c r="C9" s="26">
        <v>1638</v>
      </c>
    </row>
    <row r="10" spans="1:3" x14ac:dyDescent="0.2">
      <c r="A10" s="5" t="s">
        <v>1373</v>
      </c>
      <c r="B10" s="5" t="s">
        <v>1374</v>
      </c>
      <c r="C10" s="26">
        <v>66</v>
      </c>
    </row>
    <row r="11" spans="1:3" x14ac:dyDescent="0.2">
      <c r="A11" s="5" t="s">
        <v>1375</v>
      </c>
      <c r="B11" s="5" t="s">
        <v>1376</v>
      </c>
      <c r="C11" s="26">
        <v>834</v>
      </c>
    </row>
    <row r="12" spans="1:3" x14ac:dyDescent="0.2">
      <c r="A12" s="5" t="s">
        <v>1377</v>
      </c>
      <c r="B12" s="5" t="s">
        <v>1378</v>
      </c>
      <c r="C12" s="26">
        <v>132</v>
      </c>
    </row>
    <row r="13" spans="1:3" x14ac:dyDescent="0.2">
      <c r="A13" s="5" t="s">
        <v>1379</v>
      </c>
      <c r="B13" s="5" t="s">
        <v>1380</v>
      </c>
      <c r="C13" s="26">
        <v>621</v>
      </c>
    </row>
    <row r="14" spans="1:3" x14ac:dyDescent="0.2">
      <c r="A14" s="5" t="s">
        <v>1381</v>
      </c>
      <c r="B14" s="5" t="s">
        <v>1382</v>
      </c>
      <c r="C14" s="26">
        <v>1326</v>
      </c>
    </row>
    <row r="15" spans="1:3" x14ac:dyDescent="0.2">
      <c r="A15" s="5" t="s">
        <v>1383</v>
      </c>
      <c r="B15" s="5" t="s">
        <v>1384</v>
      </c>
      <c r="C15" s="26">
        <v>4302</v>
      </c>
    </row>
    <row r="16" spans="1:3" x14ac:dyDescent="0.2">
      <c r="A16" s="5" t="s">
        <v>1385</v>
      </c>
      <c r="B16" s="5" t="s">
        <v>1386</v>
      </c>
      <c r="C16" s="26">
        <v>3543</v>
      </c>
    </row>
    <row r="17" spans="1:3" x14ac:dyDescent="0.2">
      <c r="A17" s="5" t="s">
        <v>1387</v>
      </c>
      <c r="B17" s="5" t="s">
        <v>1388</v>
      </c>
      <c r="C17" s="26">
        <v>2769</v>
      </c>
    </row>
    <row r="18" spans="1:3" x14ac:dyDescent="0.2">
      <c r="A18" s="5" t="s">
        <v>1389</v>
      </c>
      <c r="B18" s="5" t="s">
        <v>1390</v>
      </c>
      <c r="C18" s="26">
        <v>1116</v>
      </c>
    </row>
    <row r="19" spans="1:3" x14ac:dyDescent="0.2">
      <c r="A19" s="5" t="s">
        <v>1391</v>
      </c>
      <c r="B19" s="5" t="s">
        <v>1392</v>
      </c>
      <c r="C19" s="26">
        <v>4677</v>
      </c>
    </row>
    <row r="20" spans="1:3" x14ac:dyDescent="0.2">
      <c r="A20" s="5" t="s">
        <v>1393</v>
      </c>
      <c r="B20" s="5" t="s">
        <v>1394</v>
      </c>
      <c r="C20" s="26">
        <v>600</v>
      </c>
    </row>
    <row r="21" spans="1:3" x14ac:dyDescent="0.2">
      <c r="A21" s="5" t="s">
        <v>1395</v>
      </c>
      <c r="B21" s="5" t="s">
        <v>1396</v>
      </c>
      <c r="C21" s="26">
        <v>300</v>
      </c>
    </row>
    <row r="22" spans="1:3" x14ac:dyDescent="0.2">
      <c r="A22" s="5" t="s">
        <v>1397</v>
      </c>
      <c r="B22" s="5" t="s">
        <v>1398</v>
      </c>
      <c r="C22" s="26">
        <v>177</v>
      </c>
    </row>
    <row r="23" spans="1:3" x14ac:dyDescent="0.2">
      <c r="A23" s="5" t="s">
        <v>1399</v>
      </c>
      <c r="B23" s="5" t="s">
        <v>1400</v>
      </c>
      <c r="C23" s="26">
        <v>2010</v>
      </c>
    </row>
    <row r="24" spans="1:3" x14ac:dyDescent="0.2">
      <c r="A24" s="5" t="s">
        <v>1401</v>
      </c>
      <c r="B24" s="5" t="s">
        <v>1402</v>
      </c>
      <c r="C24" s="26">
        <v>6813</v>
      </c>
    </row>
    <row r="25" spans="1:3" x14ac:dyDescent="0.2">
      <c r="A25" s="5" t="s">
        <v>1403</v>
      </c>
      <c r="B25" s="5" t="s">
        <v>1404</v>
      </c>
      <c r="C25" s="26">
        <v>9615</v>
      </c>
    </row>
    <row r="26" spans="1:3" x14ac:dyDescent="0.2">
      <c r="A26" s="5" t="s">
        <v>1405</v>
      </c>
      <c r="B26" s="5" t="s">
        <v>1406</v>
      </c>
      <c r="C26" s="26">
        <v>0</v>
      </c>
    </row>
    <row r="27" spans="1:3" x14ac:dyDescent="0.2">
      <c r="A27" s="5" t="s">
        <v>1407</v>
      </c>
      <c r="B27" s="5" t="s">
        <v>1408</v>
      </c>
      <c r="C27" s="26">
        <v>13311</v>
      </c>
    </row>
    <row r="28" spans="1:3" x14ac:dyDescent="0.2">
      <c r="A28" s="5" t="s">
        <v>1409</v>
      </c>
      <c r="B28" s="5" t="s">
        <v>1410</v>
      </c>
      <c r="C28" s="26">
        <v>2382</v>
      </c>
    </row>
    <row r="29" spans="1:3" x14ac:dyDescent="0.2">
      <c r="A29" s="5" t="s">
        <v>1411</v>
      </c>
      <c r="B29" s="5" t="s">
        <v>1412</v>
      </c>
      <c r="C29" s="26">
        <v>0</v>
      </c>
    </row>
    <row r="30" spans="1:3" x14ac:dyDescent="0.2">
      <c r="A30" s="5" t="s">
        <v>1413</v>
      </c>
      <c r="B30" s="5" t="s">
        <v>1414</v>
      </c>
      <c r="C30" s="26">
        <v>981</v>
      </c>
    </row>
    <row r="31" spans="1:3" x14ac:dyDescent="0.2">
      <c r="A31" s="5" t="s">
        <v>1415</v>
      </c>
      <c r="B31" s="5" t="s">
        <v>1416</v>
      </c>
      <c r="C31" s="26">
        <v>0</v>
      </c>
    </row>
    <row r="32" spans="1:3" x14ac:dyDescent="0.2">
      <c r="A32" s="5" t="s">
        <v>1417</v>
      </c>
      <c r="B32" s="5" t="s">
        <v>1418</v>
      </c>
      <c r="C32" s="26">
        <v>0</v>
      </c>
    </row>
    <row r="33" spans="1:3" x14ac:dyDescent="0.2">
      <c r="A33" s="5" t="s">
        <v>1419</v>
      </c>
      <c r="B33" s="5" t="s">
        <v>6934</v>
      </c>
      <c r="C33" s="26">
        <v>1380</v>
      </c>
    </row>
    <row r="34" spans="1:3" x14ac:dyDescent="0.2">
      <c r="A34" s="5" t="s">
        <v>1420</v>
      </c>
      <c r="B34" s="5" t="s">
        <v>1421</v>
      </c>
      <c r="C34" s="26">
        <v>39264</v>
      </c>
    </row>
    <row r="35" spans="1:3" x14ac:dyDescent="0.2">
      <c r="A35" s="5" t="s">
        <v>1422</v>
      </c>
      <c r="B35" s="5" t="s">
        <v>1423</v>
      </c>
      <c r="C35" s="26">
        <v>1143</v>
      </c>
    </row>
    <row r="36" spans="1:3" x14ac:dyDescent="0.2">
      <c r="A36" s="5" t="s">
        <v>1424</v>
      </c>
      <c r="B36" s="5" t="s">
        <v>1425</v>
      </c>
      <c r="C36" s="26">
        <v>1179</v>
      </c>
    </row>
    <row r="37" spans="1:3" x14ac:dyDescent="0.2">
      <c r="A37" s="5" t="s">
        <v>1426</v>
      </c>
      <c r="B37" s="5" t="s">
        <v>1427</v>
      </c>
      <c r="C37" s="26">
        <v>813</v>
      </c>
    </row>
    <row r="38" spans="1:3" x14ac:dyDescent="0.2">
      <c r="A38" s="5" t="s">
        <v>1428</v>
      </c>
      <c r="B38" s="5" t="s">
        <v>1429</v>
      </c>
      <c r="C38" s="26">
        <v>1167</v>
      </c>
    </row>
    <row r="39" spans="1:3" x14ac:dyDescent="0.2">
      <c r="A39" s="5" t="s">
        <v>1430</v>
      </c>
      <c r="B39" s="5" t="s">
        <v>1431</v>
      </c>
      <c r="C39" s="26">
        <v>447</v>
      </c>
    </row>
    <row r="40" spans="1:3" x14ac:dyDescent="0.2">
      <c r="A40" s="5" t="s">
        <v>1432</v>
      </c>
      <c r="B40" s="5" t="s">
        <v>1433</v>
      </c>
      <c r="C40" s="26">
        <v>2634</v>
      </c>
    </row>
    <row r="41" spans="1:3" x14ac:dyDescent="0.2">
      <c r="A41" s="5" t="s">
        <v>1434</v>
      </c>
      <c r="B41" s="5" t="s">
        <v>6935</v>
      </c>
      <c r="C41" s="26">
        <v>1701</v>
      </c>
    </row>
    <row r="42" spans="1:3" x14ac:dyDescent="0.2">
      <c r="A42" s="5" t="s">
        <v>1435</v>
      </c>
      <c r="B42" s="5" t="s">
        <v>1436</v>
      </c>
      <c r="C42" s="26">
        <v>528</v>
      </c>
    </row>
    <row r="43" spans="1:3" x14ac:dyDescent="0.2">
      <c r="A43" s="5" t="s">
        <v>1437</v>
      </c>
      <c r="B43" s="5" t="s">
        <v>1438</v>
      </c>
      <c r="C43" s="26">
        <v>87</v>
      </c>
    </row>
    <row r="44" spans="1:3" x14ac:dyDescent="0.2">
      <c r="A44" s="5" t="s">
        <v>1439</v>
      </c>
      <c r="B44" s="5" t="s">
        <v>1440</v>
      </c>
      <c r="C44" s="26">
        <v>258</v>
      </c>
    </row>
    <row r="45" spans="1:3" x14ac:dyDescent="0.2">
      <c r="A45" s="5" t="s">
        <v>1441</v>
      </c>
      <c r="B45" s="5" t="s">
        <v>1442</v>
      </c>
      <c r="C45" s="26">
        <v>1740</v>
      </c>
    </row>
    <row r="46" spans="1:3" x14ac:dyDescent="0.2">
      <c r="A46" s="5" t="s">
        <v>1443</v>
      </c>
      <c r="B46" s="5" t="s">
        <v>1444</v>
      </c>
      <c r="C46" s="26">
        <v>4380</v>
      </c>
    </row>
    <row r="47" spans="1:3" x14ac:dyDescent="0.2">
      <c r="A47" s="5" t="s">
        <v>1445</v>
      </c>
      <c r="B47" s="5" t="s">
        <v>1446</v>
      </c>
      <c r="C47" s="26">
        <v>306</v>
      </c>
    </row>
    <row r="48" spans="1:3" x14ac:dyDescent="0.2">
      <c r="A48" s="5" t="s">
        <v>1447</v>
      </c>
      <c r="B48" s="5" t="s">
        <v>1448</v>
      </c>
      <c r="C48" s="26">
        <v>9</v>
      </c>
    </row>
    <row r="49" spans="1:3" x14ac:dyDescent="0.2">
      <c r="A49" s="5" t="s">
        <v>1449</v>
      </c>
      <c r="B49" s="5" t="s">
        <v>1450</v>
      </c>
      <c r="C49" s="26">
        <v>435</v>
      </c>
    </row>
    <row r="50" spans="1:3" x14ac:dyDescent="0.2">
      <c r="A50" s="5" t="s">
        <v>1451</v>
      </c>
      <c r="B50" s="5" t="s">
        <v>1452</v>
      </c>
      <c r="C50" s="26">
        <v>1161</v>
      </c>
    </row>
    <row r="51" spans="1:3" x14ac:dyDescent="0.2">
      <c r="A51" s="5" t="s">
        <v>1453</v>
      </c>
      <c r="B51" s="5" t="s">
        <v>1454</v>
      </c>
      <c r="C51" s="26">
        <v>966</v>
      </c>
    </row>
    <row r="52" spans="1:3" x14ac:dyDescent="0.2">
      <c r="A52" s="5" t="s">
        <v>1455</v>
      </c>
      <c r="B52" s="5" t="s">
        <v>1456</v>
      </c>
      <c r="C52" s="26">
        <v>177</v>
      </c>
    </row>
    <row r="53" spans="1:3" x14ac:dyDescent="0.2">
      <c r="A53" s="5" t="s">
        <v>1457</v>
      </c>
      <c r="B53" s="5" t="s">
        <v>1458</v>
      </c>
      <c r="C53" s="26">
        <v>2382</v>
      </c>
    </row>
    <row r="54" spans="1:3" x14ac:dyDescent="0.2">
      <c r="A54" s="5" t="s">
        <v>1459</v>
      </c>
      <c r="B54" s="5" t="s">
        <v>1460</v>
      </c>
      <c r="C54" s="26">
        <v>0</v>
      </c>
    </row>
    <row r="55" spans="1:3" x14ac:dyDescent="0.2">
      <c r="A55" s="5" t="s">
        <v>1461</v>
      </c>
      <c r="B55" s="5" t="s">
        <v>1462</v>
      </c>
      <c r="C55" s="26">
        <v>3222</v>
      </c>
    </row>
    <row r="56" spans="1:3" x14ac:dyDescent="0.2">
      <c r="A56" s="5" t="s">
        <v>1463</v>
      </c>
      <c r="B56" s="5" t="s">
        <v>1464</v>
      </c>
      <c r="C56" s="26">
        <v>19344</v>
      </c>
    </row>
    <row r="57" spans="1:3" x14ac:dyDescent="0.2">
      <c r="A57" s="5" t="s">
        <v>1465</v>
      </c>
      <c r="B57" s="5" t="s">
        <v>1466</v>
      </c>
      <c r="C57" s="26">
        <v>549</v>
      </c>
    </row>
    <row r="58" spans="1:3" x14ac:dyDescent="0.2">
      <c r="A58" s="5" t="s">
        <v>1467</v>
      </c>
      <c r="B58" s="5" t="s">
        <v>1468</v>
      </c>
      <c r="C58" s="26">
        <v>1149</v>
      </c>
    </row>
    <row r="59" spans="1:3" x14ac:dyDescent="0.2">
      <c r="A59" s="5" t="s">
        <v>1469</v>
      </c>
      <c r="B59" s="5" t="s">
        <v>1470</v>
      </c>
      <c r="C59" s="26">
        <v>168</v>
      </c>
    </row>
    <row r="60" spans="1:3" x14ac:dyDescent="0.2">
      <c r="A60" s="5" t="s">
        <v>1471</v>
      </c>
      <c r="B60" s="5" t="s">
        <v>1472</v>
      </c>
      <c r="C60" s="26">
        <v>0</v>
      </c>
    </row>
    <row r="61" spans="1:3" x14ac:dyDescent="0.2">
      <c r="A61" s="5" t="s">
        <v>1473</v>
      </c>
      <c r="B61" s="5" t="s">
        <v>1474</v>
      </c>
      <c r="C61" s="26">
        <v>0</v>
      </c>
    </row>
    <row r="62" spans="1:3" x14ac:dyDescent="0.2">
      <c r="A62" s="5" t="s">
        <v>1475</v>
      </c>
      <c r="B62" s="5" t="s">
        <v>1476</v>
      </c>
      <c r="C62" s="26">
        <v>1119</v>
      </c>
    </row>
    <row r="63" spans="1:3" x14ac:dyDescent="0.2">
      <c r="A63" s="5" t="s">
        <v>1477</v>
      </c>
      <c r="B63" s="5" t="s">
        <v>1478</v>
      </c>
      <c r="C63" s="26">
        <v>33</v>
      </c>
    </row>
    <row r="64" spans="1:3" x14ac:dyDescent="0.2">
      <c r="A64" s="5" t="s">
        <v>1479</v>
      </c>
      <c r="B64" s="5" t="s">
        <v>1480</v>
      </c>
      <c r="C64" s="26">
        <v>0</v>
      </c>
    </row>
    <row r="65" spans="1:3" x14ac:dyDescent="0.2">
      <c r="A65" s="5" t="s">
        <v>1481</v>
      </c>
      <c r="B65" s="5" t="s">
        <v>1482</v>
      </c>
      <c r="C65" s="26">
        <v>0</v>
      </c>
    </row>
    <row r="66" spans="1:3" x14ac:dyDescent="0.2">
      <c r="A66" s="5" t="s">
        <v>1483</v>
      </c>
      <c r="B66" s="5" t="s">
        <v>1484</v>
      </c>
      <c r="C66" s="26">
        <v>12</v>
      </c>
    </row>
    <row r="67" spans="1:3" x14ac:dyDescent="0.2">
      <c r="A67" s="5" t="s">
        <v>1485</v>
      </c>
      <c r="B67" s="5" t="s">
        <v>1486</v>
      </c>
      <c r="C67" s="26">
        <v>735</v>
      </c>
    </row>
    <row r="68" spans="1:3" x14ac:dyDescent="0.2">
      <c r="A68" s="5" t="s">
        <v>1487</v>
      </c>
      <c r="B68" s="5" t="s">
        <v>1488</v>
      </c>
      <c r="C68" s="26">
        <v>1317</v>
      </c>
    </row>
    <row r="69" spans="1:3" x14ac:dyDescent="0.2">
      <c r="A69" s="5" t="s">
        <v>1489</v>
      </c>
      <c r="B69" s="5" t="s">
        <v>1490</v>
      </c>
      <c r="C69" s="26">
        <v>138</v>
      </c>
    </row>
    <row r="70" spans="1:3" x14ac:dyDescent="0.2">
      <c r="A70" s="5" t="s">
        <v>1491</v>
      </c>
      <c r="B70" s="5" t="s">
        <v>1492</v>
      </c>
      <c r="C70" s="26">
        <v>78</v>
      </c>
    </row>
    <row r="71" spans="1:3" x14ac:dyDescent="0.2">
      <c r="A71" s="5" t="s">
        <v>1493</v>
      </c>
      <c r="B71" s="5" t="s">
        <v>1494</v>
      </c>
      <c r="C71" s="26">
        <v>75</v>
      </c>
    </row>
    <row r="72" spans="1:3" x14ac:dyDescent="0.2">
      <c r="A72" s="5" t="s">
        <v>1495</v>
      </c>
      <c r="B72" s="5" t="s">
        <v>1496</v>
      </c>
      <c r="C72" s="26">
        <v>681</v>
      </c>
    </row>
    <row r="73" spans="1:3" x14ac:dyDescent="0.2">
      <c r="A73" s="5" t="s">
        <v>1497</v>
      </c>
      <c r="B73" s="5" t="s">
        <v>1498</v>
      </c>
      <c r="C73" s="26">
        <v>20481</v>
      </c>
    </row>
    <row r="74" spans="1:3" x14ac:dyDescent="0.2">
      <c r="A74" s="5" t="s">
        <v>1499</v>
      </c>
      <c r="B74" s="5" t="s">
        <v>1500</v>
      </c>
      <c r="C74" s="26">
        <v>3495</v>
      </c>
    </row>
    <row r="75" spans="1:3" x14ac:dyDescent="0.2">
      <c r="A75" s="5" t="s">
        <v>1501</v>
      </c>
      <c r="B75" s="5" t="s">
        <v>1502</v>
      </c>
      <c r="C75" s="26">
        <v>1665</v>
      </c>
    </row>
    <row r="76" spans="1:3" x14ac:dyDescent="0.2">
      <c r="A76" s="5" t="s">
        <v>1503</v>
      </c>
      <c r="B76" s="5" t="s">
        <v>1504</v>
      </c>
      <c r="C76" s="26">
        <v>4014</v>
      </c>
    </row>
    <row r="77" spans="1:3" x14ac:dyDescent="0.2">
      <c r="A77" s="5" t="s">
        <v>1505</v>
      </c>
      <c r="B77" s="5" t="s">
        <v>1506</v>
      </c>
      <c r="C77" s="26">
        <v>2016</v>
      </c>
    </row>
    <row r="78" spans="1:3" x14ac:dyDescent="0.2">
      <c r="A78" s="5" t="s">
        <v>1507</v>
      </c>
      <c r="B78" s="5" t="s">
        <v>1508</v>
      </c>
      <c r="C78" s="26">
        <v>624</v>
      </c>
    </row>
    <row r="79" spans="1:3" x14ac:dyDescent="0.2">
      <c r="A79" s="5" t="s">
        <v>1509</v>
      </c>
      <c r="B79" s="5" t="s">
        <v>1510</v>
      </c>
      <c r="C79" s="26">
        <v>10287</v>
      </c>
    </row>
    <row r="80" spans="1:3" x14ac:dyDescent="0.2">
      <c r="A80" s="5" t="s">
        <v>1511</v>
      </c>
      <c r="B80" s="5" t="s">
        <v>1512</v>
      </c>
      <c r="C80" s="26">
        <v>3585</v>
      </c>
    </row>
    <row r="81" spans="1:3" x14ac:dyDescent="0.2">
      <c r="A81" s="5" t="s">
        <v>1513</v>
      </c>
      <c r="B81" s="5" t="s">
        <v>1514</v>
      </c>
      <c r="C81" s="26">
        <v>486</v>
      </c>
    </row>
    <row r="82" spans="1:3" x14ac:dyDescent="0.2">
      <c r="A82" s="5" t="s">
        <v>1515</v>
      </c>
      <c r="B82" s="5" t="s">
        <v>1516</v>
      </c>
      <c r="C82" s="26">
        <v>279</v>
      </c>
    </row>
    <row r="83" spans="1:3" x14ac:dyDescent="0.2">
      <c r="A83" s="5" t="s">
        <v>1517</v>
      </c>
      <c r="B83" s="5" t="s">
        <v>1518</v>
      </c>
      <c r="C83" s="26">
        <v>624</v>
      </c>
    </row>
    <row r="84" spans="1:3" x14ac:dyDescent="0.2">
      <c r="A84" s="5" t="s">
        <v>1519</v>
      </c>
      <c r="B84" s="5" t="s">
        <v>1520</v>
      </c>
      <c r="C84" s="26">
        <v>2514</v>
      </c>
    </row>
    <row r="85" spans="1:3" x14ac:dyDescent="0.2">
      <c r="A85" s="5" t="s">
        <v>1521</v>
      </c>
      <c r="B85" s="5" t="s">
        <v>1522</v>
      </c>
      <c r="C85" s="26">
        <v>1527</v>
      </c>
    </row>
    <row r="86" spans="1:3" x14ac:dyDescent="0.2">
      <c r="A86" s="5" t="s">
        <v>1523</v>
      </c>
      <c r="B86" s="5" t="s">
        <v>1524</v>
      </c>
      <c r="C86" s="26">
        <v>828</v>
      </c>
    </row>
    <row r="87" spans="1:3" x14ac:dyDescent="0.2">
      <c r="A87" s="5" t="s">
        <v>1525</v>
      </c>
      <c r="B87" s="5" t="s">
        <v>1526</v>
      </c>
      <c r="C87" s="26">
        <v>6243</v>
      </c>
    </row>
    <row r="88" spans="1:3" x14ac:dyDescent="0.2">
      <c r="A88" s="5" t="s">
        <v>1527</v>
      </c>
      <c r="B88" s="5" t="s">
        <v>1528</v>
      </c>
      <c r="C88" s="26">
        <v>183</v>
      </c>
    </row>
    <row r="89" spans="1:3" x14ac:dyDescent="0.2">
      <c r="A89" s="5" t="s">
        <v>1529</v>
      </c>
      <c r="B89" s="5" t="s">
        <v>1530</v>
      </c>
      <c r="C89" s="26">
        <v>1893</v>
      </c>
    </row>
    <row r="90" spans="1:3" x14ac:dyDescent="0.2">
      <c r="A90" s="5" t="s">
        <v>1531</v>
      </c>
      <c r="B90" s="5" t="s">
        <v>1532</v>
      </c>
      <c r="C90" s="26">
        <v>336</v>
      </c>
    </row>
    <row r="91" spans="1:3" x14ac:dyDescent="0.2">
      <c r="A91" s="5" t="s">
        <v>1533</v>
      </c>
      <c r="B91" s="5" t="s">
        <v>1534</v>
      </c>
      <c r="C91" s="26">
        <v>1689</v>
      </c>
    </row>
    <row r="92" spans="1:3" x14ac:dyDescent="0.2">
      <c r="A92" s="5" t="s">
        <v>1535</v>
      </c>
      <c r="B92" s="5" t="s">
        <v>6936</v>
      </c>
      <c r="C92" s="26">
        <v>9033</v>
      </c>
    </row>
    <row r="93" spans="1:3" x14ac:dyDescent="0.2">
      <c r="A93" s="5" t="s">
        <v>1536</v>
      </c>
      <c r="B93" s="5" t="s">
        <v>1537</v>
      </c>
      <c r="C93" s="26">
        <v>1530</v>
      </c>
    </row>
    <row r="94" spans="1:3" x14ac:dyDescent="0.2">
      <c r="A94" s="5" t="s">
        <v>1538</v>
      </c>
      <c r="B94" s="5" t="s">
        <v>1539</v>
      </c>
      <c r="C94" s="26">
        <v>1632</v>
      </c>
    </row>
    <row r="95" spans="1:3" x14ac:dyDescent="0.2">
      <c r="A95" s="5" t="s">
        <v>1540</v>
      </c>
      <c r="B95" s="5" t="s">
        <v>1541</v>
      </c>
      <c r="C95" s="26">
        <v>402</v>
      </c>
    </row>
    <row r="96" spans="1:3" x14ac:dyDescent="0.2">
      <c r="A96" s="5" t="s">
        <v>1542</v>
      </c>
      <c r="B96" s="5" t="s">
        <v>1543</v>
      </c>
      <c r="C96" s="26">
        <v>4239</v>
      </c>
    </row>
    <row r="97" spans="1:3" x14ac:dyDescent="0.2">
      <c r="A97" s="5" t="s">
        <v>1544</v>
      </c>
      <c r="B97" s="5" t="s">
        <v>1545</v>
      </c>
      <c r="C97" s="26">
        <v>204</v>
      </c>
    </row>
    <row r="98" spans="1:3" x14ac:dyDescent="0.2">
      <c r="A98" s="5" t="s">
        <v>1546</v>
      </c>
      <c r="B98" s="5" t="s">
        <v>1547</v>
      </c>
      <c r="C98" s="26">
        <v>210</v>
      </c>
    </row>
    <row r="99" spans="1:3" x14ac:dyDescent="0.2">
      <c r="A99" s="5" t="s">
        <v>1548</v>
      </c>
      <c r="B99" s="5" t="s">
        <v>1549</v>
      </c>
      <c r="C99" s="26">
        <v>720</v>
      </c>
    </row>
    <row r="100" spans="1:3" x14ac:dyDescent="0.2">
      <c r="A100" s="5" t="s">
        <v>1550</v>
      </c>
      <c r="B100" s="5" t="s">
        <v>1551</v>
      </c>
      <c r="C100" s="26">
        <v>99</v>
      </c>
    </row>
    <row r="101" spans="1:3" x14ac:dyDescent="0.2">
      <c r="A101" s="5" t="s">
        <v>1552</v>
      </c>
      <c r="B101" s="5" t="s">
        <v>1553</v>
      </c>
      <c r="C101" s="26">
        <v>1401</v>
      </c>
    </row>
    <row r="102" spans="1:3" x14ac:dyDescent="0.2">
      <c r="A102" s="5" t="s">
        <v>1554</v>
      </c>
      <c r="B102" s="5" t="s">
        <v>1555</v>
      </c>
      <c r="C102" s="26">
        <v>765</v>
      </c>
    </row>
    <row r="103" spans="1:3" x14ac:dyDescent="0.2">
      <c r="A103" s="5" t="s">
        <v>1556</v>
      </c>
      <c r="B103" s="5" t="s">
        <v>1557</v>
      </c>
      <c r="C103" s="26">
        <v>135</v>
      </c>
    </row>
    <row r="104" spans="1:3" x14ac:dyDescent="0.2">
      <c r="A104" s="5" t="s">
        <v>1558</v>
      </c>
      <c r="B104" s="5" t="s">
        <v>1559</v>
      </c>
      <c r="C104" s="26">
        <v>2241</v>
      </c>
    </row>
    <row r="105" spans="1:3" x14ac:dyDescent="0.2">
      <c r="A105" s="5" t="s">
        <v>1560</v>
      </c>
      <c r="B105" s="5" t="s">
        <v>1561</v>
      </c>
      <c r="C105" s="26">
        <v>795</v>
      </c>
    </row>
    <row r="106" spans="1:3" x14ac:dyDescent="0.2">
      <c r="A106" s="5" t="s">
        <v>1562</v>
      </c>
      <c r="B106" s="5" t="s">
        <v>1563</v>
      </c>
      <c r="C106" s="26">
        <v>666</v>
      </c>
    </row>
    <row r="107" spans="1:3" x14ac:dyDescent="0.2">
      <c r="A107" s="5" t="s">
        <v>1564</v>
      </c>
      <c r="B107" s="5" t="s">
        <v>1565</v>
      </c>
      <c r="C107" s="26">
        <v>2889</v>
      </c>
    </row>
    <row r="108" spans="1:3" x14ac:dyDescent="0.2">
      <c r="A108" s="5" t="s">
        <v>1566</v>
      </c>
      <c r="B108" s="5" t="s">
        <v>1567</v>
      </c>
      <c r="C108" s="26">
        <v>144</v>
      </c>
    </row>
    <row r="109" spans="1:3" x14ac:dyDescent="0.2">
      <c r="A109" s="5" t="s">
        <v>1568</v>
      </c>
      <c r="B109" s="5" t="s">
        <v>1569</v>
      </c>
      <c r="C109" s="26">
        <v>5733</v>
      </c>
    </row>
    <row r="110" spans="1:3" x14ac:dyDescent="0.2">
      <c r="A110" s="5" t="s">
        <v>1570</v>
      </c>
      <c r="B110" s="5" t="s">
        <v>1571</v>
      </c>
      <c r="C110" s="26">
        <v>51</v>
      </c>
    </row>
    <row r="111" spans="1:3" x14ac:dyDescent="0.2">
      <c r="A111" s="5" t="s">
        <v>1572</v>
      </c>
      <c r="B111" s="5" t="s">
        <v>1573</v>
      </c>
      <c r="C111" s="26">
        <v>1596</v>
      </c>
    </row>
    <row r="112" spans="1:3" x14ac:dyDescent="0.2">
      <c r="A112" s="5" t="s">
        <v>1574</v>
      </c>
      <c r="B112" s="5" t="s">
        <v>1575</v>
      </c>
      <c r="C112" s="26">
        <v>288</v>
      </c>
    </row>
    <row r="113" spans="1:3" x14ac:dyDescent="0.2">
      <c r="A113" s="5" t="s">
        <v>1576</v>
      </c>
      <c r="B113" s="5" t="s">
        <v>1577</v>
      </c>
      <c r="C113" s="26">
        <v>6564</v>
      </c>
    </row>
    <row r="114" spans="1:3" x14ac:dyDescent="0.2">
      <c r="A114" s="5" t="s">
        <v>1578</v>
      </c>
      <c r="B114" s="5" t="s">
        <v>1579</v>
      </c>
      <c r="C114" s="26">
        <v>771</v>
      </c>
    </row>
    <row r="115" spans="1:3" x14ac:dyDescent="0.2">
      <c r="A115" s="5" t="s">
        <v>1580</v>
      </c>
      <c r="B115" s="5" t="s">
        <v>1581</v>
      </c>
      <c r="C115" s="26">
        <v>945</v>
      </c>
    </row>
    <row r="116" spans="1:3" x14ac:dyDescent="0.2">
      <c r="A116" s="5" t="s">
        <v>1582</v>
      </c>
      <c r="B116" s="5" t="s">
        <v>6937</v>
      </c>
      <c r="C116" s="26">
        <v>2094</v>
      </c>
    </row>
    <row r="117" spans="1:3" x14ac:dyDescent="0.2">
      <c r="A117" s="5" t="s">
        <v>1583</v>
      </c>
      <c r="B117" s="5" t="s">
        <v>1584</v>
      </c>
      <c r="C117" s="26">
        <v>2013</v>
      </c>
    </row>
    <row r="118" spans="1:3" x14ac:dyDescent="0.2">
      <c r="A118" s="5" t="s">
        <v>1585</v>
      </c>
      <c r="B118" s="5" t="s">
        <v>1586</v>
      </c>
      <c r="C118" s="26">
        <v>1605</v>
      </c>
    </row>
    <row r="119" spans="1:3" x14ac:dyDescent="0.2">
      <c r="A119" s="5" t="s">
        <v>1587</v>
      </c>
      <c r="B119" s="5" t="s">
        <v>1588</v>
      </c>
      <c r="C119" s="26">
        <v>72</v>
      </c>
    </row>
    <row r="120" spans="1:3" x14ac:dyDescent="0.2">
      <c r="A120" s="5" t="s">
        <v>1589</v>
      </c>
      <c r="B120" s="5" t="s">
        <v>1590</v>
      </c>
      <c r="C120" s="26">
        <v>240</v>
      </c>
    </row>
    <row r="121" spans="1:3" x14ac:dyDescent="0.2">
      <c r="A121" s="5" t="s">
        <v>1591</v>
      </c>
      <c r="B121" s="5" t="s">
        <v>1592</v>
      </c>
      <c r="C121" s="26">
        <v>303</v>
      </c>
    </row>
    <row r="122" spans="1:3" x14ac:dyDescent="0.2">
      <c r="A122" s="5" t="s">
        <v>1593</v>
      </c>
      <c r="B122" s="5" t="s">
        <v>1594</v>
      </c>
      <c r="C122" s="26">
        <v>486</v>
      </c>
    </row>
    <row r="123" spans="1:3" x14ac:dyDescent="0.2">
      <c r="A123" s="5" t="s">
        <v>1595</v>
      </c>
      <c r="B123" s="5" t="s">
        <v>1596</v>
      </c>
      <c r="C123" s="26">
        <v>7614</v>
      </c>
    </row>
    <row r="124" spans="1:3" x14ac:dyDescent="0.2">
      <c r="A124" s="5" t="s">
        <v>1597</v>
      </c>
      <c r="B124" s="5" t="s">
        <v>1598</v>
      </c>
      <c r="C124" s="26">
        <v>804</v>
      </c>
    </row>
    <row r="125" spans="1:3" x14ac:dyDescent="0.2">
      <c r="A125" s="5" t="s">
        <v>1599</v>
      </c>
      <c r="B125" s="5" t="s">
        <v>1600</v>
      </c>
      <c r="C125" s="26">
        <v>81</v>
      </c>
    </row>
    <row r="126" spans="1:3" x14ac:dyDescent="0.2">
      <c r="A126" s="5" t="s">
        <v>1601</v>
      </c>
      <c r="B126" s="5" t="s">
        <v>1602</v>
      </c>
      <c r="C126" s="26">
        <v>1029</v>
      </c>
    </row>
    <row r="127" spans="1:3" x14ac:dyDescent="0.2">
      <c r="A127" s="5" t="s">
        <v>1603</v>
      </c>
      <c r="B127" s="5" t="s">
        <v>1604</v>
      </c>
      <c r="C127" s="26">
        <v>246</v>
      </c>
    </row>
    <row r="128" spans="1:3" x14ac:dyDescent="0.2">
      <c r="A128" s="5" t="s">
        <v>1605</v>
      </c>
      <c r="B128" s="5" t="s">
        <v>1606</v>
      </c>
      <c r="C128" s="26">
        <v>177</v>
      </c>
    </row>
    <row r="129" spans="1:3" x14ac:dyDescent="0.2">
      <c r="A129" s="5" t="s">
        <v>1607</v>
      </c>
      <c r="B129" s="5" t="s">
        <v>1608</v>
      </c>
      <c r="C129" s="26">
        <v>507</v>
      </c>
    </row>
    <row r="130" spans="1:3" x14ac:dyDescent="0.2">
      <c r="A130" s="5" t="s">
        <v>1609</v>
      </c>
      <c r="B130" s="5" t="s">
        <v>1610</v>
      </c>
      <c r="C130" s="26">
        <v>306</v>
      </c>
    </row>
    <row r="131" spans="1:3" x14ac:dyDescent="0.2">
      <c r="A131" s="5" t="s">
        <v>1611</v>
      </c>
      <c r="B131" s="5" t="s">
        <v>1612</v>
      </c>
      <c r="C131" s="26">
        <v>537</v>
      </c>
    </row>
    <row r="132" spans="1:3" x14ac:dyDescent="0.2">
      <c r="A132" s="5" t="s">
        <v>1613</v>
      </c>
      <c r="B132" s="5" t="s">
        <v>1614</v>
      </c>
      <c r="C132" s="26">
        <v>354</v>
      </c>
    </row>
    <row r="133" spans="1:3" x14ac:dyDescent="0.2">
      <c r="A133" s="5" t="s">
        <v>1615</v>
      </c>
      <c r="B133" s="5" t="s">
        <v>1616</v>
      </c>
      <c r="C133" s="26">
        <v>1119</v>
      </c>
    </row>
    <row r="134" spans="1:3" x14ac:dyDescent="0.2">
      <c r="A134" s="5" t="s">
        <v>1617</v>
      </c>
      <c r="B134" s="5" t="s">
        <v>1618</v>
      </c>
      <c r="C134" s="26">
        <v>201</v>
      </c>
    </row>
    <row r="135" spans="1:3" x14ac:dyDescent="0.2">
      <c r="A135" s="5" t="s">
        <v>1619</v>
      </c>
      <c r="B135" s="5" t="s">
        <v>1620</v>
      </c>
      <c r="C135" s="26">
        <v>1929</v>
      </c>
    </row>
    <row r="136" spans="1:3" x14ac:dyDescent="0.2">
      <c r="A136" s="5" t="s">
        <v>1621</v>
      </c>
      <c r="B136" s="5" t="s">
        <v>1622</v>
      </c>
      <c r="C136" s="26">
        <v>843</v>
      </c>
    </row>
    <row r="137" spans="1:3" x14ac:dyDescent="0.2">
      <c r="A137" s="5" t="s">
        <v>1623</v>
      </c>
      <c r="B137" s="5" t="s">
        <v>1624</v>
      </c>
      <c r="C137" s="26">
        <v>726</v>
      </c>
    </row>
    <row r="138" spans="1:3" x14ac:dyDescent="0.2">
      <c r="A138" s="5" t="s">
        <v>1625</v>
      </c>
      <c r="B138" s="5" t="s">
        <v>1626</v>
      </c>
      <c r="C138" s="26">
        <v>807</v>
      </c>
    </row>
    <row r="139" spans="1:3" x14ac:dyDescent="0.2">
      <c r="A139" s="5" t="s">
        <v>1627</v>
      </c>
      <c r="B139" s="5" t="s">
        <v>1628</v>
      </c>
      <c r="C139" s="26">
        <v>0</v>
      </c>
    </row>
    <row r="140" spans="1:3" x14ac:dyDescent="0.2">
      <c r="A140" s="5" t="s">
        <v>1629</v>
      </c>
      <c r="B140" s="5" t="s">
        <v>1630</v>
      </c>
      <c r="C140" s="26">
        <v>60</v>
      </c>
    </row>
    <row r="141" spans="1:3" x14ac:dyDescent="0.2">
      <c r="A141" s="5" t="s">
        <v>1631</v>
      </c>
      <c r="B141" s="5" t="s">
        <v>6938</v>
      </c>
      <c r="C141" s="26">
        <v>348</v>
      </c>
    </row>
    <row r="142" spans="1:3" x14ac:dyDescent="0.2">
      <c r="A142" s="5" t="s">
        <v>1632</v>
      </c>
      <c r="B142" s="5" t="s">
        <v>1633</v>
      </c>
      <c r="C142" s="26">
        <v>1551</v>
      </c>
    </row>
    <row r="143" spans="1:3" x14ac:dyDescent="0.2">
      <c r="A143" s="5" t="s">
        <v>1634</v>
      </c>
      <c r="B143" s="5" t="s">
        <v>1635</v>
      </c>
      <c r="C143" s="26">
        <v>4416</v>
      </c>
    </row>
    <row r="144" spans="1:3" x14ac:dyDescent="0.2">
      <c r="A144" s="5" t="s">
        <v>1636</v>
      </c>
      <c r="B144" s="5" t="s">
        <v>1637</v>
      </c>
      <c r="C144" s="26">
        <v>318</v>
      </c>
    </row>
    <row r="145" spans="1:3" x14ac:dyDescent="0.2">
      <c r="A145" s="5" t="s">
        <v>1638</v>
      </c>
      <c r="B145" s="5" t="s">
        <v>1639</v>
      </c>
      <c r="C145" s="26">
        <v>231</v>
      </c>
    </row>
    <row r="146" spans="1:3" x14ac:dyDescent="0.2">
      <c r="A146" s="5" t="s">
        <v>1640</v>
      </c>
      <c r="B146" s="5" t="s">
        <v>1641</v>
      </c>
      <c r="C146" s="26">
        <v>159</v>
      </c>
    </row>
    <row r="147" spans="1:3" x14ac:dyDescent="0.2">
      <c r="A147" s="5" t="s">
        <v>1642</v>
      </c>
      <c r="B147" s="5" t="s">
        <v>1643</v>
      </c>
      <c r="C147" s="26">
        <v>1290</v>
      </c>
    </row>
    <row r="148" spans="1:3" x14ac:dyDescent="0.2">
      <c r="A148" s="5" t="s">
        <v>1644</v>
      </c>
      <c r="B148" s="5" t="s">
        <v>1645</v>
      </c>
      <c r="C148" s="26">
        <v>3021</v>
      </c>
    </row>
    <row r="149" spans="1:3" x14ac:dyDescent="0.2">
      <c r="A149" s="5" t="s">
        <v>1646</v>
      </c>
      <c r="B149" s="5" t="s">
        <v>1647</v>
      </c>
      <c r="C149" s="26">
        <v>561</v>
      </c>
    </row>
    <row r="150" spans="1:3" x14ac:dyDescent="0.2">
      <c r="A150" s="5" t="s">
        <v>1648</v>
      </c>
      <c r="B150" s="5" t="s">
        <v>1649</v>
      </c>
      <c r="C150" s="26">
        <v>1728</v>
      </c>
    </row>
    <row r="151" spans="1:3" x14ac:dyDescent="0.2">
      <c r="A151" s="5" t="s">
        <v>1650</v>
      </c>
      <c r="B151" s="5" t="s">
        <v>1651</v>
      </c>
      <c r="C151" s="26">
        <v>18</v>
      </c>
    </row>
    <row r="152" spans="1:3" x14ac:dyDescent="0.2">
      <c r="A152" s="5" t="s">
        <v>1652</v>
      </c>
      <c r="B152" s="5" t="s">
        <v>1653</v>
      </c>
      <c r="C152" s="26">
        <v>588</v>
      </c>
    </row>
    <row r="153" spans="1:3" x14ac:dyDescent="0.2">
      <c r="A153" s="5" t="s">
        <v>1654</v>
      </c>
      <c r="B153" s="5" t="s">
        <v>1655</v>
      </c>
      <c r="C153" s="26">
        <v>459</v>
      </c>
    </row>
    <row r="154" spans="1:3" x14ac:dyDescent="0.2">
      <c r="A154" s="5" t="s">
        <v>1656</v>
      </c>
      <c r="B154" s="5" t="s">
        <v>1657</v>
      </c>
      <c r="C154" s="26">
        <v>393</v>
      </c>
    </row>
    <row r="155" spans="1:3" x14ac:dyDescent="0.2">
      <c r="A155" s="5" t="s">
        <v>1658</v>
      </c>
      <c r="B155" s="5" t="s">
        <v>1659</v>
      </c>
      <c r="C155" s="26">
        <v>2064</v>
      </c>
    </row>
    <row r="156" spans="1:3" x14ac:dyDescent="0.2">
      <c r="A156" s="5" t="s">
        <v>1660</v>
      </c>
      <c r="B156" s="5" t="s">
        <v>1661</v>
      </c>
      <c r="C156" s="26">
        <v>2262</v>
      </c>
    </row>
    <row r="157" spans="1:3" x14ac:dyDescent="0.2">
      <c r="A157" s="5" t="s">
        <v>1662</v>
      </c>
      <c r="B157" s="5" t="s">
        <v>1663</v>
      </c>
      <c r="C157" s="26">
        <v>903</v>
      </c>
    </row>
    <row r="158" spans="1:3" x14ac:dyDescent="0.2">
      <c r="A158" s="5" t="s">
        <v>1664</v>
      </c>
      <c r="B158" s="5" t="s">
        <v>1665</v>
      </c>
      <c r="C158" s="26">
        <v>2016</v>
      </c>
    </row>
    <row r="159" spans="1:3" x14ac:dyDescent="0.2">
      <c r="A159" s="5" t="s">
        <v>1666</v>
      </c>
      <c r="B159" s="5" t="s">
        <v>1667</v>
      </c>
      <c r="C159" s="26">
        <v>270</v>
      </c>
    </row>
    <row r="160" spans="1:3" x14ac:dyDescent="0.2">
      <c r="A160" s="5" t="s">
        <v>1668</v>
      </c>
      <c r="B160" s="5" t="s">
        <v>1669</v>
      </c>
      <c r="C160" s="26">
        <v>150</v>
      </c>
    </row>
    <row r="161" spans="1:3" x14ac:dyDescent="0.2">
      <c r="A161" s="5" t="s">
        <v>1670</v>
      </c>
      <c r="B161" s="5" t="s">
        <v>1671</v>
      </c>
      <c r="C161" s="26">
        <v>0</v>
      </c>
    </row>
    <row r="162" spans="1:3" x14ac:dyDescent="0.2">
      <c r="A162" s="5" t="s">
        <v>1672</v>
      </c>
      <c r="B162" s="5" t="s">
        <v>1673</v>
      </c>
      <c r="C162" s="26">
        <v>630</v>
      </c>
    </row>
    <row r="163" spans="1:3" x14ac:dyDescent="0.2">
      <c r="A163" s="5" t="s">
        <v>1674</v>
      </c>
      <c r="B163" s="5" t="s">
        <v>1675</v>
      </c>
      <c r="C163" s="26">
        <v>0</v>
      </c>
    </row>
    <row r="164" spans="1:3" x14ac:dyDescent="0.2">
      <c r="A164" s="5" t="s">
        <v>1676</v>
      </c>
      <c r="B164" s="5" t="s">
        <v>1677</v>
      </c>
      <c r="C164" s="26">
        <v>228</v>
      </c>
    </row>
    <row r="165" spans="1:3" x14ac:dyDescent="0.2">
      <c r="A165" s="5" t="s">
        <v>1678</v>
      </c>
      <c r="B165" s="5" t="s">
        <v>1679</v>
      </c>
      <c r="C165" s="26">
        <v>228</v>
      </c>
    </row>
    <row r="166" spans="1:3" x14ac:dyDescent="0.2">
      <c r="A166" s="5" t="s">
        <v>1680</v>
      </c>
      <c r="B166" s="5" t="s">
        <v>1681</v>
      </c>
      <c r="C166" s="26">
        <v>930</v>
      </c>
    </row>
    <row r="167" spans="1:3" x14ac:dyDescent="0.2">
      <c r="A167" s="5" t="s">
        <v>1682</v>
      </c>
      <c r="B167" s="5" t="s">
        <v>1683</v>
      </c>
      <c r="C167" s="26">
        <v>60</v>
      </c>
    </row>
    <row r="168" spans="1:3" x14ac:dyDescent="0.2">
      <c r="A168" s="5" t="s">
        <v>1684</v>
      </c>
      <c r="B168" s="5" t="s">
        <v>1685</v>
      </c>
      <c r="C168" s="26">
        <v>156</v>
      </c>
    </row>
    <row r="169" spans="1:3" x14ac:dyDescent="0.2">
      <c r="A169" s="5" t="s">
        <v>1686</v>
      </c>
      <c r="B169" s="5" t="s">
        <v>1687</v>
      </c>
      <c r="C169" s="26">
        <v>4524</v>
      </c>
    </row>
    <row r="170" spans="1:3" x14ac:dyDescent="0.2">
      <c r="A170" s="5" t="s">
        <v>1688</v>
      </c>
      <c r="B170" s="5" t="s">
        <v>1689</v>
      </c>
      <c r="C170" s="26">
        <v>387</v>
      </c>
    </row>
    <row r="171" spans="1:3" x14ac:dyDescent="0.2">
      <c r="A171" s="5" t="s">
        <v>1690</v>
      </c>
      <c r="B171" s="5" t="s">
        <v>1691</v>
      </c>
      <c r="C171" s="26">
        <v>5205</v>
      </c>
    </row>
    <row r="172" spans="1:3" x14ac:dyDescent="0.2">
      <c r="A172" s="5" t="s">
        <v>1692</v>
      </c>
      <c r="B172" s="5" t="s">
        <v>1693</v>
      </c>
      <c r="C172" s="26">
        <v>1146</v>
      </c>
    </row>
    <row r="173" spans="1:3" x14ac:dyDescent="0.2">
      <c r="A173" s="5" t="s">
        <v>1694</v>
      </c>
      <c r="B173" s="5" t="s">
        <v>1695</v>
      </c>
      <c r="C173" s="26">
        <v>1815</v>
      </c>
    </row>
    <row r="174" spans="1:3" x14ac:dyDescent="0.2">
      <c r="A174" s="5" t="s">
        <v>1696</v>
      </c>
      <c r="B174" s="5" t="s">
        <v>1697</v>
      </c>
      <c r="C174" s="26">
        <v>354</v>
      </c>
    </row>
    <row r="175" spans="1:3" x14ac:dyDescent="0.2">
      <c r="A175" s="5" t="s">
        <v>1698</v>
      </c>
      <c r="B175" s="5" t="s">
        <v>1699</v>
      </c>
      <c r="C175" s="26">
        <v>669</v>
      </c>
    </row>
    <row r="176" spans="1:3" x14ac:dyDescent="0.2">
      <c r="A176" s="5" t="s">
        <v>1700</v>
      </c>
      <c r="B176" s="5" t="s">
        <v>1701</v>
      </c>
      <c r="C176" s="26">
        <v>3141</v>
      </c>
    </row>
    <row r="177" spans="1:3" x14ac:dyDescent="0.2">
      <c r="A177" s="5" t="s">
        <v>1702</v>
      </c>
      <c r="B177" s="5" t="s">
        <v>1703</v>
      </c>
      <c r="C177" s="26">
        <v>873</v>
      </c>
    </row>
    <row r="178" spans="1:3" x14ac:dyDescent="0.2">
      <c r="A178" s="5" t="s">
        <v>1704</v>
      </c>
      <c r="B178" s="5" t="s">
        <v>1705</v>
      </c>
      <c r="C178" s="26">
        <v>117</v>
      </c>
    </row>
    <row r="179" spans="1:3" x14ac:dyDescent="0.2">
      <c r="A179" s="5" t="s">
        <v>1706</v>
      </c>
      <c r="B179" s="5" t="s">
        <v>1707</v>
      </c>
      <c r="C179" s="26">
        <v>1590</v>
      </c>
    </row>
    <row r="180" spans="1:3" x14ac:dyDescent="0.2">
      <c r="A180" s="5" t="s">
        <v>1708</v>
      </c>
      <c r="B180" s="5" t="s">
        <v>6939</v>
      </c>
      <c r="C180" s="26">
        <v>6912</v>
      </c>
    </row>
    <row r="181" spans="1:3" x14ac:dyDescent="0.2">
      <c r="A181" s="5" t="s">
        <v>1709</v>
      </c>
      <c r="B181" s="5" t="s">
        <v>1710</v>
      </c>
      <c r="C181" s="26">
        <v>294</v>
      </c>
    </row>
    <row r="182" spans="1:3" x14ac:dyDescent="0.2">
      <c r="A182" s="5" t="s">
        <v>1711</v>
      </c>
      <c r="B182" s="5" t="s">
        <v>1712</v>
      </c>
      <c r="C182" s="26">
        <v>2652</v>
      </c>
    </row>
    <row r="183" spans="1:3" x14ac:dyDescent="0.2">
      <c r="A183" s="5" t="s">
        <v>1713</v>
      </c>
      <c r="B183" s="5" t="s">
        <v>1714</v>
      </c>
      <c r="C183" s="26">
        <v>96</v>
      </c>
    </row>
    <row r="184" spans="1:3" x14ac:dyDescent="0.2">
      <c r="A184" s="5" t="s">
        <v>1715</v>
      </c>
      <c r="B184" s="5" t="s">
        <v>1716</v>
      </c>
      <c r="C184" s="26">
        <v>1707</v>
      </c>
    </row>
    <row r="185" spans="1:3" x14ac:dyDescent="0.2">
      <c r="A185" s="5" t="s">
        <v>1717</v>
      </c>
      <c r="B185" s="5" t="s">
        <v>1718</v>
      </c>
      <c r="C185" s="26">
        <v>504</v>
      </c>
    </row>
    <row r="186" spans="1:3" x14ac:dyDescent="0.2">
      <c r="A186" s="5" t="s">
        <v>1719</v>
      </c>
      <c r="B186" s="5" t="s">
        <v>1720</v>
      </c>
      <c r="C186" s="26">
        <v>2973</v>
      </c>
    </row>
    <row r="187" spans="1:3" x14ac:dyDescent="0.2">
      <c r="A187" s="5" t="s">
        <v>1721</v>
      </c>
      <c r="B187" s="5" t="s">
        <v>1722</v>
      </c>
      <c r="C187" s="26">
        <v>615</v>
      </c>
    </row>
    <row r="188" spans="1:3" x14ac:dyDescent="0.2">
      <c r="A188" s="5" t="s">
        <v>1723</v>
      </c>
      <c r="B188" s="5" t="s">
        <v>1724</v>
      </c>
      <c r="C188" s="26">
        <v>4395</v>
      </c>
    </row>
    <row r="189" spans="1:3" x14ac:dyDescent="0.2">
      <c r="A189" s="5" t="s">
        <v>1725</v>
      </c>
      <c r="B189" s="5" t="s">
        <v>6940</v>
      </c>
      <c r="C189" s="26">
        <v>162</v>
      </c>
    </row>
    <row r="190" spans="1:3" x14ac:dyDescent="0.2">
      <c r="A190" s="5" t="s">
        <v>1726</v>
      </c>
      <c r="B190" s="5" t="s">
        <v>1727</v>
      </c>
      <c r="C190" s="26">
        <v>189</v>
      </c>
    </row>
    <row r="191" spans="1:3" x14ac:dyDescent="0.2">
      <c r="A191" s="5" t="s">
        <v>1728</v>
      </c>
      <c r="B191" s="5" t="s">
        <v>1729</v>
      </c>
      <c r="C191" s="26">
        <v>3384</v>
      </c>
    </row>
    <row r="192" spans="1:3" x14ac:dyDescent="0.2">
      <c r="A192" s="5" t="s">
        <v>1730</v>
      </c>
      <c r="B192" s="5" t="s">
        <v>1731</v>
      </c>
      <c r="C192" s="26">
        <v>747</v>
      </c>
    </row>
    <row r="193" spans="1:3" x14ac:dyDescent="0.2">
      <c r="A193" s="5" t="s">
        <v>1732</v>
      </c>
      <c r="B193" s="5" t="s">
        <v>1733</v>
      </c>
      <c r="C193" s="26">
        <v>102</v>
      </c>
    </row>
    <row r="194" spans="1:3" x14ac:dyDescent="0.2">
      <c r="A194" s="5" t="s">
        <v>1734</v>
      </c>
      <c r="B194" s="5" t="s">
        <v>1735</v>
      </c>
      <c r="C194" s="26">
        <v>810</v>
      </c>
    </row>
    <row r="195" spans="1:3" x14ac:dyDescent="0.2">
      <c r="A195" s="5" t="s">
        <v>1736</v>
      </c>
      <c r="B195" s="5" t="s">
        <v>1737</v>
      </c>
      <c r="C195" s="26">
        <v>2781</v>
      </c>
    </row>
    <row r="196" spans="1:3" x14ac:dyDescent="0.2">
      <c r="A196" s="5" t="s">
        <v>1738</v>
      </c>
      <c r="B196" s="5" t="s">
        <v>1739</v>
      </c>
      <c r="C196" s="26">
        <v>348</v>
      </c>
    </row>
    <row r="197" spans="1:3" x14ac:dyDescent="0.2">
      <c r="A197" s="5" t="s">
        <v>1740</v>
      </c>
      <c r="B197" s="5" t="s">
        <v>1741</v>
      </c>
      <c r="C197" s="26">
        <v>360</v>
      </c>
    </row>
    <row r="198" spans="1:3" x14ac:dyDescent="0.2">
      <c r="A198" s="5" t="s">
        <v>1742</v>
      </c>
      <c r="B198" s="5" t="s">
        <v>1743</v>
      </c>
      <c r="C198" s="26">
        <v>1878</v>
      </c>
    </row>
    <row r="199" spans="1:3" x14ac:dyDescent="0.2">
      <c r="A199" s="5" t="s">
        <v>1744</v>
      </c>
      <c r="B199" s="5" t="s">
        <v>1745</v>
      </c>
      <c r="C199" s="26">
        <v>861</v>
      </c>
    </row>
    <row r="200" spans="1:3" x14ac:dyDescent="0.2">
      <c r="A200" s="5" t="s">
        <v>1746</v>
      </c>
      <c r="B200" s="5" t="s">
        <v>1747</v>
      </c>
      <c r="C200" s="26">
        <v>564</v>
      </c>
    </row>
    <row r="201" spans="1:3" x14ac:dyDescent="0.2">
      <c r="A201" s="5" t="s">
        <v>1748</v>
      </c>
      <c r="B201" s="5" t="s">
        <v>1749</v>
      </c>
      <c r="C201" s="26">
        <v>267</v>
      </c>
    </row>
    <row r="202" spans="1:3" x14ac:dyDescent="0.2">
      <c r="A202" s="5" t="s">
        <v>1750</v>
      </c>
      <c r="B202" s="5" t="s">
        <v>1751</v>
      </c>
      <c r="C202" s="26">
        <v>963</v>
      </c>
    </row>
    <row r="203" spans="1:3" x14ac:dyDescent="0.2">
      <c r="A203" s="5" t="s">
        <v>1752</v>
      </c>
      <c r="B203" s="5" t="s">
        <v>1753</v>
      </c>
      <c r="C203" s="26">
        <v>2397</v>
      </c>
    </row>
    <row r="204" spans="1:3" x14ac:dyDescent="0.2">
      <c r="A204" s="5" t="s">
        <v>1754</v>
      </c>
      <c r="B204" s="5" t="s">
        <v>1755</v>
      </c>
      <c r="C204" s="26">
        <v>324</v>
      </c>
    </row>
    <row r="205" spans="1:3" x14ac:dyDescent="0.2">
      <c r="A205" s="5" t="s">
        <v>1756</v>
      </c>
      <c r="B205" s="5" t="s">
        <v>1757</v>
      </c>
      <c r="C205" s="26">
        <v>1065</v>
      </c>
    </row>
    <row r="206" spans="1:3" x14ac:dyDescent="0.2">
      <c r="A206" s="5" t="s">
        <v>1758</v>
      </c>
      <c r="B206" s="5" t="s">
        <v>1759</v>
      </c>
      <c r="C206" s="26">
        <v>1260</v>
      </c>
    </row>
    <row r="207" spans="1:3" x14ac:dyDescent="0.2">
      <c r="A207" s="5" t="s">
        <v>1760</v>
      </c>
      <c r="B207" s="5" t="s">
        <v>1761</v>
      </c>
      <c r="C207" s="26">
        <v>690</v>
      </c>
    </row>
    <row r="208" spans="1:3" x14ac:dyDescent="0.2">
      <c r="A208" s="5" t="s">
        <v>1762</v>
      </c>
      <c r="B208" s="5" t="s">
        <v>6941</v>
      </c>
      <c r="C208" s="26">
        <v>12483</v>
      </c>
    </row>
    <row r="209" spans="1:3" x14ac:dyDescent="0.2">
      <c r="A209" s="5" t="s">
        <v>1763</v>
      </c>
      <c r="B209" s="5" t="s">
        <v>1764</v>
      </c>
      <c r="C209" s="26">
        <v>4521</v>
      </c>
    </row>
    <row r="210" spans="1:3" x14ac:dyDescent="0.2">
      <c r="A210" s="5" t="s">
        <v>1765</v>
      </c>
      <c r="B210" s="5" t="s">
        <v>1766</v>
      </c>
      <c r="C210" s="26">
        <v>594</v>
      </c>
    </row>
    <row r="211" spans="1:3" x14ac:dyDescent="0.2">
      <c r="A211" s="5" t="s">
        <v>1767</v>
      </c>
      <c r="B211" s="5" t="s">
        <v>1768</v>
      </c>
      <c r="C211" s="26">
        <v>384</v>
      </c>
    </row>
    <row r="212" spans="1:3" x14ac:dyDescent="0.2">
      <c r="A212" s="5" t="s">
        <v>1769</v>
      </c>
      <c r="B212" s="5" t="s">
        <v>1770</v>
      </c>
      <c r="C212" s="26">
        <v>849</v>
      </c>
    </row>
    <row r="213" spans="1:3" x14ac:dyDescent="0.2">
      <c r="A213" s="5" t="s">
        <v>1771</v>
      </c>
      <c r="B213" s="5" t="s">
        <v>1772</v>
      </c>
      <c r="C213" s="26">
        <v>1077</v>
      </c>
    </row>
    <row r="214" spans="1:3" x14ac:dyDescent="0.2">
      <c r="A214" s="5" t="s">
        <v>1773</v>
      </c>
      <c r="B214" s="5" t="s">
        <v>1774</v>
      </c>
      <c r="C214" s="26">
        <v>564</v>
      </c>
    </row>
    <row r="215" spans="1:3" x14ac:dyDescent="0.2">
      <c r="A215" s="5" t="s">
        <v>1775</v>
      </c>
      <c r="B215" s="5" t="s">
        <v>6942</v>
      </c>
      <c r="C215" s="26">
        <v>3867</v>
      </c>
    </row>
    <row r="216" spans="1:3" x14ac:dyDescent="0.2">
      <c r="A216" s="5" t="s">
        <v>1776</v>
      </c>
      <c r="B216" s="5" t="s">
        <v>1777</v>
      </c>
      <c r="C216" s="26">
        <v>696</v>
      </c>
    </row>
    <row r="217" spans="1:3" x14ac:dyDescent="0.2">
      <c r="A217" s="5" t="s">
        <v>1778</v>
      </c>
      <c r="B217" s="5" t="s">
        <v>1779</v>
      </c>
      <c r="C217" s="26">
        <v>327</v>
      </c>
    </row>
    <row r="218" spans="1:3" x14ac:dyDescent="0.2">
      <c r="A218" s="5" t="s">
        <v>1780</v>
      </c>
      <c r="B218" s="5" t="s">
        <v>1781</v>
      </c>
      <c r="C218" s="26">
        <v>474</v>
      </c>
    </row>
    <row r="219" spans="1:3" x14ac:dyDescent="0.2">
      <c r="A219" s="5" t="s">
        <v>1782</v>
      </c>
      <c r="B219" s="5" t="s">
        <v>1783</v>
      </c>
      <c r="C219" s="26">
        <v>930</v>
      </c>
    </row>
    <row r="220" spans="1:3" x14ac:dyDescent="0.2">
      <c r="A220" s="5" t="s">
        <v>1784</v>
      </c>
      <c r="B220" s="5" t="s">
        <v>1785</v>
      </c>
      <c r="C220" s="26">
        <v>4005</v>
      </c>
    </row>
    <row r="221" spans="1:3" x14ac:dyDescent="0.2">
      <c r="A221" s="5" t="s">
        <v>1786</v>
      </c>
      <c r="B221" s="5" t="s">
        <v>1787</v>
      </c>
      <c r="C221" s="26">
        <v>2250</v>
      </c>
    </row>
    <row r="222" spans="1:3" x14ac:dyDescent="0.2">
      <c r="A222" s="5" t="s">
        <v>1788</v>
      </c>
      <c r="B222" s="5" t="s">
        <v>1789</v>
      </c>
      <c r="C222" s="26">
        <v>657</v>
      </c>
    </row>
    <row r="223" spans="1:3" x14ac:dyDescent="0.2">
      <c r="A223" s="5" t="s">
        <v>1790</v>
      </c>
      <c r="B223" s="5" t="s">
        <v>1791</v>
      </c>
      <c r="C223" s="26">
        <v>1479</v>
      </c>
    </row>
    <row r="224" spans="1:3" x14ac:dyDescent="0.2">
      <c r="A224" s="5" t="s">
        <v>1792</v>
      </c>
      <c r="B224" s="5" t="s">
        <v>1793</v>
      </c>
      <c r="C224" s="26">
        <v>603</v>
      </c>
    </row>
    <row r="225" spans="1:3" x14ac:dyDescent="0.2">
      <c r="A225" s="5" t="s">
        <v>1794</v>
      </c>
      <c r="B225" s="5" t="s">
        <v>1795</v>
      </c>
      <c r="C225" s="26">
        <v>2451</v>
      </c>
    </row>
    <row r="226" spans="1:3" x14ac:dyDescent="0.2">
      <c r="A226" s="5" t="s">
        <v>1796</v>
      </c>
      <c r="B226" s="5" t="s">
        <v>1797</v>
      </c>
      <c r="C226" s="26">
        <v>291</v>
      </c>
    </row>
    <row r="227" spans="1:3" x14ac:dyDescent="0.2">
      <c r="A227" s="5" t="s">
        <v>1798</v>
      </c>
      <c r="B227" s="5" t="s">
        <v>1799</v>
      </c>
      <c r="C227" s="26">
        <v>2109</v>
      </c>
    </row>
    <row r="228" spans="1:3" x14ac:dyDescent="0.2">
      <c r="A228" s="5" t="s">
        <v>1800</v>
      </c>
      <c r="B228" s="5" t="s">
        <v>1801</v>
      </c>
      <c r="C228" s="26">
        <v>1734</v>
      </c>
    </row>
    <row r="229" spans="1:3" x14ac:dyDescent="0.2">
      <c r="A229" s="5" t="s">
        <v>1802</v>
      </c>
      <c r="B229" s="5" t="s">
        <v>1803</v>
      </c>
      <c r="C229" s="26">
        <v>51804</v>
      </c>
    </row>
    <row r="230" spans="1:3" x14ac:dyDescent="0.2">
      <c r="A230" s="5" t="s">
        <v>1804</v>
      </c>
      <c r="B230" s="5" t="s">
        <v>1805</v>
      </c>
      <c r="C230" s="26">
        <v>3267</v>
      </c>
    </row>
    <row r="231" spans="1:3" x14ac:dyDescent="0.2">
      <c r="A231" s="5" t="s">
        <v>1806</v>
      </c>
      <c r="B231" s="5" t="s">
        <v>1807</v>
      </c>
      <c r="C231" s="26">
        <v>12072</v>
      </c>
    </row>
    <row r="232" spans="1:3" x14ac:dyDescent="0.2">
      <c r="A232" s="5" t="s">
        <v>1808</v>
      </c>
      <c r="B232" s="5" t="s">
        <v>1809</v>
      </c>
      <c r="C232" s="26">
        <v>16698</v>
      </c>
    </row>
    <row r="233" spans="1:3" x14ac:dyDescent="0.2">
      <c r="A233" s="5" t="s">
        <v>1810</v>
      </c>
      <c r="B233" s="5" t="s">
        <v>1811</v>
      </c>
      <c r="C233" s="26">
        <v>20121</v>
      </c>
    </row>
    <row r="234" spans="1:3" x14ac:dyDescent="0.2">
      <c r="A234" s="5" t="s">
        <v>1812</v>
      </c>
      <c r="B234" s="5" t="s">
        <v>1813</v>
      </c>
      <c r="C234" s="26">
        <v>939</v>
      </c>
    </row>
    <row r="235" spans="1:3" x14ac:dyDescent="0.2">
      <c r="A235" s="5" t="s">
        <v>1814</v>
      </c>
      <c r="B235" s="5" t="s">
        <v>1815</v>
      </c>
      <c r="C235" s="26">
        <v>11214</v>
      </c>
    </row>
    <row r="236" spans="1:3" x14ac:dyDescent="0.2">
      <c r="A236" s="5" t="s">
        <v>1816</v>
      </c>
      <c r="B236" s="5" t="s">
        <v>1817</v>
      </c>
      <c r="C236" s="26">
        <v>4848</v>
      </c>
    </row>
    <row r="237" spans="1:3" x14ac:dyDescent="0.2">
      <c r="A237" s="5" t="s">
        <v>1818</v>
      </c>
      <c r="B237" s="5" t="s">
        <v>1819</v>
      </c>
      <c r="C237" s="26">
        <v>2454</v>
      </c>
    </row>
    <row r="238" spans="1:3" x14ac:dyDescent="0.2">
      <c r="A238" s="5" t="s">
        <v>1820</v>
      </c>
      <c r="B238" s="5" t="s">
        <v>1821</v>
      </c>
      <c r="C238" s="26">
        <v>4419</v>
      </c>
    </row>
    <row r="239" spans="1:3" x14ac:dyDescent="0.2">
      <c r="A239" s="5" t="s">
        <v>1822</v>
      </c>
      <c r="B239" s="5" t="s">
        <v>1823</v>
      </c>
      <c r="C239" s="26">
        <v>720</v>
      </c>
    </row>
    <row r="240" spans="1:3" x14ac:dyDescent="0.2">
      <c r="A240" s="5" t="s">
        <v>1824</v>
      </c>
      <c r="B240" s="5" t="s">
        <v>1825</v>
      </c>
      <c r="C240" s="26">
        <v>13755</v>
      </c>
    </row>
    <row r="241" spans="1:3" x14ac:dyDescent="0.2">
      <c r="A241" s="5" t="s">
        <v>1826</v>
      </c>
      <c r="B241" s="5" t="s">
        <v>1827</v>
      </c>
      <c r="C241" s="26">
        <v>21474</v>
      </c>
    </row>
    <row r="242" spans="1:3" x14ac:dyDescent="0.2">
      <c r="A242" s="5" t="s">
        <v>1828</v>
      </c>
      <c r="B242" s="5" t="s">
        <v>1829</v>
      </c>
      <c r="C242" s="26">
        <v>6384</v>
      </c>
    </row>
    <row r="243" spans="1:3" x14ac:dyDescent="0.2">
      <c r="A243" s="5" t="s">
        <v>1830</v>
      </c>
      <c r="B243" s="5" t="s">
        <v>1831</v>
      </c>
      <c r="C243" s="26">
        <v>3891</v>
      </c>
    </row>
    <row r="244" spans="1:3" x14ac:dyDescent="0.2">
      <c r="A244" s="5" t="s">
        <v>1832</v>
      </c>
      <c r="B244" s="5" t="s">
        <v>1833</v>
      </c>
      <c r="C244" s="26">
        <v>3237</v>
      </c>
    </row>
    <row r="245" spans="1:3" x14ac:dyDescent="0.2">
      <c r="A245" s="5" t="s">
        <v>1834</v>
      </c>
      <c r="B245" s="5" t="s">
        <v>1835</v>
      </c>
      <c r="C245" s="26">
        <v>4953</v>
      </c>
    </row>
    <row r="246" spans="1:3" x14ac:dyDescent="0.2">
      <c r="A246" s="5" t="s">
        <v>1836</v>
      </c>
      <c r="B246" s="5" t="s">
        <v>1837</v>
      </c>
      <c r="C246" s="26">
        <v>3480</v>
      </c>
    </row>
    <row r="247" spans="1:3" x14ac:dyDescent="0.2">
      <c r="A247" s="5" t="s">
        <v>1838</v>
      </c>
      <c r="B247" s="5" t="s">
        <v>1839</v>
      </c>
      <c r="C247" s="26">
        <v>4962</v>
      </c>
    </row>
    <row r="248" spans="1:3" x14ac:dyDescent="0.2">
      <c r="A248" s="5" t="s">
        <v>1840</v>
      </c>
      <c r="B248" s="5" t="s">
        <v>1841</v>
      </c>
      <c r="C248" s="26">
        <v>12948</v>
      </c>
    </row>
    <row r="249" spans="1:3" x14ac:dyDescent="0.2">
      <c r="A249" s="5" t="s">
        <v>1842</v>
      </c>
      <c r="B249" s="5" t="s">
        <v>1843</v>
      </c>
      <c r="C249" s="26">
        <v>2325</v>
      </c>
    </row>
    <row r="250" spans="1:3" x14ac:dyDescent="0.2">
      <c r="A250" s="5" t="s">
        <v>1844</v>
      </c>
      <c r="B250" s="5" t="s">
        <v>1845</v>
      </c>
      <c r="C250" s="26">
        <v>8838</v>
      </c>
    </row>
    <row r="251" spans="1:3" x14ac:dyDescent="0.2">
      <c r="A251" s="5" t="s">
        <v>1846</v>
      </c>
      <c r="B251" s="5" t="s">
        <v>1847</v>
      </c>
      <c r="C251" s="26">
        <v>1305</v>
      </c>
    </row>
    <row r="252" spans="1:3" x14ac:dyDescent="0.2">
      <c r="A252" s="5" t="s">
        <v>1848</v>
      </c>
      <c r="B252" s="5" t="s">
        <v>6943</v>
      </c>
      <c r="C252" s="26">
        <v>10053</v>
      </c>
    </row>
    <row r="253" spans="1:3" x14ac:dyDescent="0.2">
      <c r="A253" s="5" t="s">
        <v>1849</v>
      </c>
      <c r="B253" s="5" t="s">
        <v>1850</v>
      </c>
      <c r="C253" s="26">
        <v>366</v>
      </c>
    </row>
    <row r="254" spans="1:3" x14ac:dyDescent="0.2">
      <c r="A254" s="5" t="s">
        <v>1851</v>
      </c>
      <c r="B254" s="5" t="s">
        <v>1852</v>
      </c>
      <c r="C254" s="26">
        <v>165</v>
      </c>
    </row>
    <row r="255" spans="1:3" x14ac:dyDescent="0.2">
      <c r="A255" s="5" t="s">
        <v>1853</v>
      </c>
      <c r="B255" s="5" t="s">
        <v>1854</v>
      </c>
      <c r="C255" s="26">
        <v>4527</v>
      </c>
    </row>
    <row r="256" spans="1:3" x14ac:dyDescent="0.2">
      <c r="A256" s="5" t="s">
        <v>1855</v>
      </c>
      <c r="B256" s="5" t="s">
        <v>1856</v>
      </c>
      <c r="C256" s="26">
        <v>1521</v>
      </c>
    </row>
    <row r="257" spans="1:3" x14ac:dyDescent="0.2">
      <c r="A257" s="5" t="s">
        <v>1857</v>
      </c>
      <c r="B257" s="5" t="s">
        <v>1858</v>
      </c>
      <c r="C257" s="26">
        <v>3075</v>
      </c>
    </row>
    <row r="258" spans="1:3" x14ac:dyDescent="0.2">
      <c r="A258" s="5" t="s">
        <v>1859</v>
      </c>
      <c r="B258" s="5" t="s">
        <v>1860</v>
      </c>
      <c r="C258" s="26">
        <v>2865</v>
      </c>
    </row>
    <row r="259" spans="1:3" x14ac:dyDescent="0.2">
      <c r="A259" s="5" t="s">
        <v>1861</v>
      </c>
      <c r="B259" s="5" t="s">
        <v>1862</v>
      </c>
      <c r="C259" s="26">
        <v>1632</v>
      </c>
    </row>
    <row r="260" spans="1:3" x14ac:dyDescent="0.2">
      <c r="A260" s="5" t="s">
        <v>1863</v>
      </c>
      <c r="B260" s="5" t="s">
        <v>1864</v>
      </c>
      <c r="C260" s="26">
        <v>1056</v>
      </c>
    </row>
    <row r="261" spans="1:3" x14ac:dyDescent="0.2">
      <c r="A261" s="5" t="s">
        <v>1865</v>
      </c>
      <c r="B261" s="5" t="s">
        <v>1866</v>
      </c>
      <c r="C261" s="26">
        <v>8451</v>
      </c>
    </row>
    <row r="262" spans="1:3" x14ac:dyDescent="0.2">
      <c r="A262" s="5" t="s">
        <v>1867</v>
      </c>
      <c r="B262" s="5" t="s">
        <v>1868</v>
      </c>
      <c r="C262" s="26">
        <v>4785</v>
      </c>
    </row>
    <row r="263" spans="1:3" x14ac:dyDescent="0.2">
      <c r="A263" s="5" t="s">
        <v>1869</v>
      </c>
      <c r="B263" s="5" t="s">
        <v>1870</v>
      </c>
      <c r="C263" s="26">
        <v>6534</v>
      </c>
    </row>
    <row r="264" spans="1:3" x14ac:dyDescent="0.2">
      <c r="A264" s="5" t="s">
        <v>1871</v>
      </c>
      <c r="B264" s="5" t="s">
        <v>1872</v>
      </c>
      <c r="C264" s="26">
        <v>2829</v>
      </c>
    </row>
    <row r="265" spans="1:3" x14ac:dyDescent="0.2">
      <c r="A265" s="5" t="s">
        <v>1873</v>
      </c>
      <c r="B265" s="5" t="s">
        <v>1874</v>
      </c>
      <c r="C265" s="26">
        <v>2802</v>
      </c>
    </row>
    <row r="266" spans="1:3" x14ac:dyDescent="0.2">
      <c r="A266" s="5" t="s">
        <v>1875</v>
      </c>
      <c r="B266" s="5" t="s">
        <v>1876</v>
      </c>
      <c r="C266" s="26">
        <v>1278</v>
      </c>
    </row>
    <row r="267" spans="1:3" x14ac:dyDescent="0.2">
      <c r="A267" s="5" t="s">
        <v>1877</v>
      </c>
      <c r="B267" s="5" t="s">
        <v>1878</v>
      </c>
      <c r="C267" s="26">
        <v>10083</v>
      </c>
    </row>
    <row r="268" spans="1:3" x14ac:dyDescent="0.2">
      <c r="A268" s="5" t="s">
        <v>1879</v>
      </c>
      <c r="B268" s="5" t="s">
        <v>6944</v>
      </c>
      <c r="C268" s="26">
        <v>2484</v>
      </c>
    </row>
    <row r="269" spans="1:3" x14ac:dyDescent="0.2">
      <c r="A269" s="5" t="s">
        <v>1880</v>
      </c>
      <c r="B269" s="5" t="s">
        <v>1881</v>
      </c>
      <c r="C269" s="26">
        <v>1872</v>
      </c>
    </row>
    <row r="270" spans="1:3" x14ac:dyDescent="0.2">
      <c r="A270" s="5" t="s">
        <v>1882</v>
      </c>
      <c r="B270" s="5" t="s">
        <v>1883</v>
      </c>
      <c r="C270" s="26">
        <v>957</v>
      </c>
    </row>
    <row r="271" spans="1:3" x14ac:dyDescent="0.2">
      <c r="A271" s="5" t="s">
        <v>1884</v>
      </c>
      <c r="B271" s="5" t="s">
        <v>1885</v>
      </c>
      <c r="C271" s="26">
        <v>234</v>
      </c>
    </row>
    <row r="272" spans="1:3" x14ac:dyDescent="0.2">
      <c r="A272" s="5" t="s">
        <v>1886</v>
      </c>
      <c r="B272" s="5" t="s">
        <v>1887</v>
      </c>
      <c r="C272" s="26">
        <v>4242</v>
      </c>
    </row>
    <row r="273" spans="1:3" x14ac:dyDescent="0.2">
      <c r="A273" s="5" t="s">
        <v>1888</v>
      </c>
      <c r="B273" s="5" t="s">
        <v>1889</v>
      </c>
      <c r="C273" s="26">
        <v>1512</v>
      </c>
    </row>
    <row r="274" spans="1:3" x14ac:dyDescent="0.2">
      <c r="A274" s="5" t="s">
        <v>1890</v>
      </c>
      <c r="B274" s="5" t="s">
        <v>1891</v>
      </c>
      <c r="C274" s="26">
        <v>6630</v>
      </c>
    </row>
    <row r="275" spans="1:3" x14ac:dyDescent="0.2">
      <c r="A275" s="5" t="s">
        <v>1892</v>
      </c>
      <c r="B275" s="5" t="s">
        <v>1893</v>
      </c>
      <c r="C275" s="26">
        <v>3399</v>
      </c>
    </row>
    <row r="276" spans="1:3" x14ac:dyDescent="0.2">
      <c r="A276" s="5" t="s">
        <v>1894</v>
      </c>
      <c r="B276" s="5" t="s">
        <v>1895</v>
      </c>
      <c r="C276" s="26">
        <v>1356</v>
      </c>
    </row>
    <row r="277" spans="1:3" x14ac:dyDescent="0.2">
      <c r="A277" s="5" t="s">
        <v>1896</v>
      </c>
      <c r="B277" s="5" t="s">
        <v>1897</v>
      </c>
      <c r="C277" s="26">
        <v>798</v>
      </c>
    </row>
    <row r="278" spans="1:3" x14ac:dyDescent="0.2">
      <c r="A278" s="5" t="s">
        <v>1898</v>
      </c>
      <c r="B278" s="5" t="s">
        <v>1899</v>
      </c>
      <c r="C278" s="26">
        <v>3453</v>
      </c>
    </row>
    <row r="279" spans="1:3" x14ac:dyDescent="0.2">
      <c r="A279" s="5" t="s">
        <v>1900</v>
      </c>
      <c r="B279" s="5" t="s">
        <v>1901</v>
      </c>
      <c r="C279" s="26">
        <v>2682</v>
      </c>
    </row>
    <row r="280" spans="1:3" x14ac:dyDescent="0.2">
      <c r="A280" s="5" t="s">
        <v>1902</v>
      </c>
      <c r="B280" s="5" t="s">
        <v>1903</v>
      </c>
      <c r="C280" s="26">
        <v>8073</v>
      </c>
    </row>
    <row r="281" spans="1:3" x14ac:dyDescent="0.2">
      <c r="A281" s="5" t="s">
        <v>1904</v>
      </c>
      <c r="B281" s="5" t="s">
        <v>1905</v>
      </c>
      <c r="C281" s="26">
        <v>1431</v>
      </c>
    </row>
    <row r="282" spans="1:3" x14ac:dyDescent="0.2">
      <c r="A282" s="5" t="s">
        <v>1906</v>
      </c>
      <c r="B282" s="5" t="s">
        <v>1907</v>
      </c>
      <c r="C282" s="26">
        <v>2616</v>
      </c>
    </row>
    <row r="283" spans="1:3" x14ac:dyDescent="0.2">
      <c r="A283" s="5" t="s">
        <v>1908</v>
      </c>
      <c r="B283" s="5" t="s">
        <v>1909</v>
      </c>
      <c r="C283" s="26">
        <v>4773</v>
      </c>
    </row>
    <row r="284" spans="1:3" x14ac:dyDescent="0.2">
      <c r="A284" s="5" t="s">
        <v>1910</v>
      </c>
      <c r="B284" s="5" t="s">
        <v>1911</v>
      </c>
      <c r="C284" s="26">
        <v>1845</v>
      </c>
    </row>
    <row r="285" spans="1:3" x14ac:dyDescent="0.2">
      <c r="A285" s="5" t="s">
        <v>1912</v>
      </c>
      <c r="B285" s="5" t="s">
        <v>1913</v>
      </c>
      <c r="C285" s="26">
        <v>285</v>
      </c>
    </row>
    <row r="286" spans="1:3" x14ac:dyDescent="0.2">
      <c r="A286" s="5" t="s">
        <v>1914</v>
      </c>
      <c r="B286" s="5" t="s">
        <v>1915</v>
      </c>
      <c r="C286" s="26">
        <v>552</v>
      </c>
    </row>
    <row r="287" spans="1:3" x14ac:dyDescent="0.2">
      <c r="A287" s="5" t="s">
        <v>1916</v>
      </c>
      <c r="B287" s="5" t="s">
        <v>1917</v>
      </c>
      <c r="C287" s="26">
        <v>1152</v>
      </c>
    </row>
    <row r="288" spans="1:3" x14ac:dyDescent="0.2">
      <c r="A288" s="5" t="s">
        <v>1918</v>
      </c>
      <c r="B288" s="5" t="s">
        <v>1919</v>
      </c>
      <c r="C288" s="26">
        <v>609</v>
      </c>
    </row>
    <row r="289" spans="1:3" x14ac:dyDescent="0.2">
      <c r="A289" s="5" t="s">
        <v>1920</v>
      </c>
      <c r="B289" s="5" t="s">
        <v>1921</v>
      </c>
      <c r="C289" s="26">
        <v>2502</v>
      </c>
    </row>
    <row r="290" spans="1:3" x14ac:dyDescent="0.2">
      <c r="A290" s="5" t="s">
        <v>1922</v>
      </c>
      <c r="B290" s="5" t="s">
        <v>6945</v>
      </c>
      <c r="C290" s="26">
        <v>9192</v>
      </c>
    </row>
    <row r="291" spans="1:3" x14ac:dyDescent="0.2">
      <c r="A291" s="5" t="s">
        <v>1923</v>
      </c>
      <c r="B291" s="5" t="s">
        <v>1924</v>
      </c>
      <c r="C291" s="26">
        <v>5310</v>
      </c>
    </row>
    <row r="292" spans="1:3" x14ac:dyDescent="0.2">
      <c r="A292" s="5" t="s">
        <v>1925</v>
      </c>
      <c r="B292" s="5" t="s">
        <v>1926</v>
      </c>
      <c r="C292" s="26">
        <v>12804</v>
      </c>
    </row>
    <row r="293" spans="1:3" x14ac:dyDescent="0.2">
      <c r="A293" s="5" t="s">
        <v>1927</v>
      </c>
      <c r="B293" s="5" t="s">
        <v>1928</v>
      </c>
      <c r="C293" s="26">
        <v>1494</v>
      </c>
    </row>
    <row r="294" spans="1:3" x14ac:dyDescent="0.2">
      <c r="A294" s="5" t="s">
        <v>1929</v>
      </c>
      <c r="B294" s="5" t="s">
        <v>1930</v>
      </c>
      <c r="C294" s="26">
        <v>198</v>
      </c>
    </row>
    <row r="295" spans="1:3" x14ac:dyDescent="0.2">
      <c r="A295" s="5" t="s">
        <v>1931</v>
      </c>
      <c r="B295" s="5" t="s">
        <v>1932</v>
      </c>
      <c r="C295" s="26">
        <v>1539</v>
      </c>
    </row>
    <row r="296" spans="1:3" x14ac:dyDescent="0.2">
      <c r="A296" s="5" t="s">
        <v>1933</v>
      </c>
      <c r="B296" s="5" t="s">
        <v>1934</v>
      </c>
      <c r="C296" s="26">
        <v>3168</v>
      </c>
    </row>
    <row r="297" spans="1:3" x14ac:dyDescent="0.2">
      <c r="A297" s="5" t="s">
        <v>1935</v>
      </c>
      <c r="B297" s="5" t="s">
        <v>1936</v>
      </c>
      <c r="C297" s="26">
        <v>8631</v>
      </c>
    </row>
    <row r="298" spans="1:3" x14ac:dyDescent="0.2">
      <c r="A298" s="5" t="s">
        <v>1937</v>
      </c>
      <c r="B298" s="5" t="s">
        <v>1938</v>
      </c>
      <c r="C298" s="26">
        <v>57609</v>
      </c>
    </row>
    <row r="299" spans="1:3" x14ac:dyDescent="0.2">
      <c r="A299" s="5" t="s">
        <v>1939</v>
      </c>
      <c r="B299" s="5" t="s">
        <v>1940</v>
      </c>
      <c r="C299" s="26">
        <v>2985</v>
      </c>
    </row>
    <row r="300" spans="1:3" x14ac:dyDescent="0.2">
      <c r="A300" s="5" t="s">
        <v>1941</v>
      </c>
      <c r="B300" s="5" t="s">
        <v>1942</v>
      </c>
      <c r="C300" s="26">
        <v>1905</v>
      </c>
    </row>
    <row r="301" spans="1:3" x14ac:dyDescent="0.2">
      <c r="A301" s="5" t="s">
        <v>1943</v>
      </c>
      <c r="B301" s="5" t="s">
        <v>1944</v>
      </c>
      <c r="C301" s="26">
        <v>3504</v>
      </c>
    </row>
    <row r="302" spans="1:3" x14ac:dyDescent="0.2">
      <c r="A302" s="5" t="s">
        <v>1945</v>
      </c>
      <c r="B302" s="5" t="s">
        <v>1946</v>
      </c>
      <c r="C302" s="26">
        <v>3558</v>
      </c>
    </row>
    <row r="303" spans="1:3" x14ac:dyDescent="0.2">
      <c r="A303" s="5" t="s">
        <v>1947</v>
      </c>
      <c r="B303" s="5" t="s">
        <v>1948</v>
      </c>
      <c r="C303" s="26">
        <v>3915</v>
      </c>
    </row>
    <row r="304" spans="1:3" x14ac:dyDescent="0.2">
      <c r="A304" s="5" t="s">
        <v>1949</v>
      </c>
      <c r="B304" s="5" t="s">
        <v>1950</v>
      </c>
      <c r="C304" s="26">
        <v>2349</v>
      </c>
    </row>
    <row r="305" spans="1:3" x14ac:dyDescent="0.2">
      <c r="A305" s="5" t="s">
        <v>1951</v>
      </c>
      <c r="B305" s="5" t="s">
        <v>1952</v>
      </c>
      <c r="C305" s="26">
        <v>1110</v>
      </c>
    </row>
    <row r="306" spans="1:3" x14ac:dyDescent="0.2">
      <c r="A306" s="5" t="s">
        <v>1953</v>
      </c>
      <c r="B306" s="5" t="s">
        <v>1954</v>
      </c>
      <c r="C306" s="26">
        <v>2085</v>
      </c>
    </row>
    <row r="307" spans="1:3" x14ac:dyDescent="0.2">
      <c r="A307" s="5" t="s">
        <v>1955</v>
      </c>
      <c r="B307" s="5" t="s">
        <v>1956</v>
      </c>
      <c r="C307" s="26">
        <v>4605</v>
      </c>
    </row>
    <row r="308" spans="1:3" x14ac:dyDescent="0.2">
      <c r="A308" s="5" t="s">
        <v>1957</v>
      </c>
      <c r="B308" s="5" t="s">
        <v>1958</v>
      </c>
      <c r="C308" s="26">
        <v>1569</v>
      </c>
    </row>
    <row r="309" spans="1:3" x14ac:dyDescent="0.2">
      <c r="A309" s="5" t="s">
        <v>1959</v>
      </c>
      <c r="B309" s="5" t="s">
        <v>1960</v>
      </c>
      <c r="C309" s="26">
        <v>1026</v>
      </c>
    </row>
    <row r="310" spans="1:3" x14ac:dyDescent="0.2">
      <c r="A310" s="5" t="s">
        <v>1961</v>
      </c>
      <c r="B310" s="5" t="s">
        <v>1962</v>
      </c>
      <c r="C310" s="26">
        <v>17781</v>
      </c>
    </row>
    <row r="311" spans="1:3" x14ac:dyDescent="0.2">
      <c r="A311" s="5" t="s">
        <v>1963</v>
      </c>
      <c r="B311" s="5" t="s">
        <v>1964</v>
      </c>
      <c r="C311" s="26">
        <v>2256</v>
      </c>
    </row>
    <row r="312" spans="1:3" x14ac:dyDescent="0.2">
      <c r="A312" s="5" t="s">
        <v>1965</v>
      </c>
      <c r="B312" s="5" t="s">
        <v>1966</v>
      </c>
      <c r="C312" s="26">
        <v>4611</v>
      </c>
    </row>
    <row r="313" spans="1:3" x14ac:dyDescent="0.2">
      <c r="A313" s="5" t="s">
        <v>1967</v>
      </c>
      <c r="B313" s="5" t="s">
        <v>1968</v>
      </c>
      <c r="C313" s="26">
        <v>507</v>
      </c>
    </row>
    <row r="314" spans="1:3" x14ac:dyDescent="0.2">
      <c r="A314" s="5" t="s">
        <v>1969</v>
      </c>
      <c r="B314" s="5" t="s">
        <v>1970</v>
      </c>
      <c r="C314" s="26">
        <v>423</v>
      </c>
    </row>
    <row r="315" spans="1:3" x14ac:dyDescent="0.2">
      <c r="A315" s="5" t="s">
        <v>1971</v>
      </c>
      <c r="B315" s="5" t="s">
        <v>1972</v>
      </c>
      <c r="C315" s="26">
        <v>2067</v>
      </c>
    </row>
    <row r="316" spans="1:3" x14ac:dyDescent="0.2">
      <c r="A316" s="5" t="s">
        <v>1973</v>
      </c>
      <c r="B316" s="5" t="s">
        <v>1974</v>
      </c>
      <c r="C316" s="26">
        <v>1101</v>
      </c>
    </row>
    <row r="317" spans="1:3" x14ac:dyDescent="0.2">
      <c r="A317" s="5" t="s">
        <v>1975</v>
      </c>
      <c r="B317" s="5" t="s">
        <v>1976</v>
      </c>
      <c r="C317" s="26">
        <v>15252</v>
      </c>
    </row>
    <row r="318" spans="1:3" x14ac:dyDescent="0.2">
      <c r="A318" s="5" t="s">
        <v>1977</v>
      </c>
      <c r="B318" s="5" t="s">
        <v>1978</v>
      </c>
      <c r="C318" s="26">
        <v>2580</v>
      </c>
    </row>
    <row r="319" spans="1:3" x14ac:dyDescent="0.2">
      <c r="A319" s="5" t="s">
        <v>1979</v>
      </c>
      <c r="B319" s="5" t="s">
        <v>1980</v>
      </c>
      <c r="C319" s="26">
        <v>2403</v>
      </c>
    </row>
    <row r="320" spans="1:3" x14ac:dyDescent="0.2">
      <c r="A320" s="5" t="s">
        <v>1981</v>
      </c>
      <c r="B320" s="5" t="s">
        <v>1982</v>
      </c>
      <c r="C320" s="26">
        <v>609</v>
      </c>
    </row>
    <row r="321" spans="1:3" x14ac:dyDescent="0.2">
      <c r="A321" s="5" t="s">
        <v>1983</v>
      </c>
      <c r="B321" s="5" t="s">
        <v>1984</v>
      </c>
      <c r="C321" s="26">
        <v>12474</v>
      </c>
    </row>
    <row r="322" spans="1:3" x14ac:dyDescent="0.2">
      <c r="A322" s="5" t="s">
        <v>1985</v>
      </c>
      <c r="B322" s="5" t="s">
        <v>1986</v>
      </c>
      <c r="C322" s="26">
        <v>10386</v>
      </c>
    </row>
    <row r="323" spans="1:3" x14ac:dyDescent="0.2">
      <c r="A323" s="5" t="s">
        <v>1987</v>
      </c>
      <c r="B323" s="5" t="s">
        <v>1988</v>
      </c>
      <c r="C323" s="26">
        <v>2046</v>
      </c>
    </row>
    <row r="324" spans="1:3" x14ac:dyDescent="0.2">
      <c r="A324" s="5" t="s">
        <v>1989</v>
      </c>
      <c r="B324" s="5" t="s">
        <v>1990</v>
      </c>
      <c r="C324" s="26">
        <v>1941</v>
      </c>
    </row>
    <row r="325" spans="1:3" x14ac:dyDescent="0.2">
      <c r="A325" s="5" t="s">
        <v>1991</v>
      </c>
      <c r="B325" s="5" t="s">
        <v>1992</v>
      </c>
      <c r="C325" s="26">
        <v>1284</v>
      </c>
    </row>
    <row r="326" spans="1:3" x14ac:dyDescent="0.2">
      <c r="A326" s="5" t="s">
        <v>1993</v>
      </c>
      <c r="B326" s="5" t="s">
        <v>6946</v>
      </c>
      <c r="C326" s="26">
        <v>23013</v>
      </c>
    </row>
    <row r="327" spans="1:3" x14ac:dyDescent="0.2">
      <c r="A327" s="5" t="s">
        <v>1994</v>
      </c>
      <c r="B327" s="5" t="s">
        <v>1995</v>
      </c>
      <c r="C327" s="26">
        <v>4056</v>
      </c>
    </row>
    <row r="328" spans="1:3" x14ac:dyDescent="0.2">
      <c r="A328" s="5" t="s">
        <v>1996</v>
      </c>
      <c r="B328" s="5" t="s">
        <v>1997</v>
      </c>
      <c r="C328" s="26">
        <v>288</v>
      </c>
    </row>
    <row r="329" spans="1:3" x14ac:dyDescent="0.2">
      <c r="A329" s="5" t="s">
        <v>1998</v>
      </c>
      <c r="B329" s="5" t="s">
        <v>1999</v>
      </c>
      <c r="C329" s="26">
        <v>37587</v>
      </c>
    </row>
    <row r="330" spans="1:3" x14ac:dyDescent="0.2">
      <c r="A330" s="5" t="s">
        <v>2000</v>
      </c>
      <c r="B330" s="5" t="s">
        <v>2001</v>
      </c>
      <c r="C330" s="26">
        <v>67608</v>
      </c>
    </row>
    <row r="331" spans="1:3" x14ac:dyDescent="0.2">
      <c r="A331" s="5" t="s">
        <v>2002</v>
      </c>
      <c r="B331" s="5" t="s">
        <v>2003</v>
      </c>
      <c r="C331" s="26">
        <v>27105</v>
      </c>
    </row>
    <row r="332" spans="1:3" x14ac:dyDescent="0.2">
      <c r="A332" s="5" t="s">
        <v>2004</v>
      </c>
      <c r="B332" s="5" t="s">
        <v>2005</v>
      </c>
      <c r="C332" s="26">
        <v>9516</v>
      </c>
    </row>
    <row r="333" spans="1:3" x14ac:dyDescent="0.2">
      <c r="A333" s="5" t="s">
        <v>2006</v>
      </c>
      <c r="B333" s="5" t="s">
        <v>2007</v>
      </c>
      <c r="C333" s="26">
        <v>13281</v>
      </c>
    </row>
    <row r="334" spans="1:3" x14ac:dyDescent="0.2">
      <c r="A334" s="5" t="s">
        <v>2008</v>
      </c>
      <c r="B334" s="5" t="s">
        <v>2009</v>
      </c>
      <c r="C334" s="26">
        <v>4656</v>
      </c>
    </row>
    <row r="335" spans="1:3" x14ac:dyDescent="0.2">
      <c r="A335" s="5" t="s">
        <v>2010</v>
      </c>
      <c r="B335" s="5" t="s">
        <v>2011</v>
      </c>
      <c r="C335" s="26">
        <v>34134</v>
      </c>
    </row>
    <row r="336" spans="1:3" x14ac:dyDescent="0.2">
      <c r="A336" s="5" t="s">
        <v>2012</v>
      </c>
      <c r="B336" s="5" t="s">
        <v>2013</v>
      </c>
      <c r="C336" s="26">
        <v>1860</v>
      </c>
    </row>
    <row r="337" spans="1:3" x14ac:dyDescent="0.2">
      <c r="A337" s="5" t="s">
        <v>2014</v>
      </c>
      <c r="B337" s="5" t="s">
        <v>2015</v>
      </c>
      <c r="C337" s="26">
        <v>6267</v>
      </c>
    </row>
    <row r="338" spans="1:3" x14ac:dyDescent="0.2">
      <c r="A338" s="5" t="s">
        <v>2016</v>
      </c>
      <c r="B338" s="5" t="s">
        <v>2017</v>
      </c>
      <c r="C338" s="26">
        <v>4542</v>
      </c>
    </row>
    <row r="339" spans="1:3" x14ac:dyDescent="0.2">
      <c r="A339" s="5" t="s">
        <v>2018</v>
      </c>
      <c r="B339" s="5" t="s">
        <v>2019</v>
      </c>
      <c r="C339" s="26">
        <v>1176</v>
      </c>
    </row>
    <row r="340" spans="1:3" x14ac:dyDescent="0.2">
      <c r="A340" s="5" t="s">
        <v>2020</v>
      </c>
      <c r="B340" s="5" t="s">
        <v>2021</v>
      </c>
      <c r="C340" s="26">
        <v>1494</v>
      </c>
    </row>
    <row r="341" spans="1:3" x14ac:dyDescent="0.2">
      <c r="A341" s="5" t="s">
        <v>2022</v>
      </c>
      <c r="B341" s="5" t="s">
        <v>2023</v>
      </c>
      <c r="C341" s="26">
        <v>1080</v>
      </c>
    </row>
    <row r="342" spans="1:3" x14ac:dyDescent="0.2">
      <c r="A342" s="5" t="s">
        <v>2024</v>
      </c>
      <c r="B342" s="5" t="s">
        <v>2025</v>
      </c>
      <c r="C342" s="26">
        <v>1059</v>
      </c>
    </row>
    <row r="343" spans="1:3" x14ac:dyDescent="0.2">
      <c r="A343" s="5" t="s">
        <v>2026</v>
      </c>
      <c r="B343" s="5" t="s">
        <v>2027</v>
      </c>
      <c r="C343" s="26">
        <v>9423</v>
      </c>
    </row>
    <row r="344" spans="1:3" x14ac:dyDescent="0.2">
      <c r="A344" s="5" t="s">
        <v>2028</v>
      </c>
      <c r="B344" s="5" t="s">
        <v>2029</v>
      </c>
      <c r="C344" s="26">
        <v>2214</v>
      </c>
    </row>
    <row r="345" spans="1:3" x14ac:dyDescent="0.2">
      <c r="A345" s="5" t="s">
        <v>2030</v>
      </c>
      <c r="B345" s="5" t="s">
        <v>2031</v>
      </c>
      <c r="C345" s="26">
        <v>168</v>
      </c>
    </row>
    <row r="346" spans="1:3" x14ac:dyDescent="0.2">
      <c r="A346" s="5" t="s">
        <v>2032</v>
      </c>
      <c r="B346" s="5" t="s">
        <v>6947</v>
      </c>
      <c r="C346" s="26">
        <v>1098</v>
      </c>
    </row>
    <row r="347" spans="1:3" x14ac:dyDescent="0.2">
      <c r="A347" s="5" t="s">
        <v>2033</v>
      </c>
      <c r="B347" s="5" t="s">
        <v>2034</v>
      </c>
      <c r="C347" s="26">
        <v>6336</v>
      </c>
    </row>
    <row r="348" spans="1:3" x14ac:dyDescent="0.2">
      <c r="A348" s="5" t="s">
        <v>2035</v>
      </c>
      <c r="B348" s="5" t="s">
        <v>2036</v>
      </c>
      <c r="C348" s="26">
        <v>7209</v>
      </c>
    </row>
    <row r="349" spans="1:3" x14ac:dyDescent="0.2">
      <c r="A349" s="5" t="s">
        <v>2037</v>
      </c>
      <c r="B349" s="5" t="s">
        <v>2038</v>
      </c>
      <c r="C349" s="26">
        <v>1608</v>
      </c>
    </row>
    <row r="350" spans="1:3" x14ac:dyDescent="0.2">
      <c r="A350" s="5" t="s">
        <v>2039</v>
      </c>
      <c r="B350" s="5" t="s">
        <v>2040</v>
      </c>
      <c r="C350" s="26">
        <v>3306</v>
      </c>
    </row>
    <row r="351" spans="1:3" x14ac:dyDescent="0.2">
      <c r="A351" s="5" t="s">
        <v>2041</v>
      </c>
      <c r="B351" s="5" t="s">
        <v>2042</v>
      </c>
      <c r="C351" s="26">
        <v>780</v>
      </c>
    </row>
    <row r="352" spans="1:3" x14ac:dyDescent="0.2">
      <c r="A352" s="5" t="s">
        <v>2043</v>
      </c>
      <c r="B352" s="5" t="s">
        <v>2044</v>
      </c>
      <c r="C352" s="26">
        <v>3849</v>
      </c>
    </row>
    <row r="353" spans="1:3" x14ac:dyDescent="0.2">
      <c r="A353" s="5" t="s">
        <v>2045</v>
      </c>
      <c r="B353" s="5" t="s">
        <v>2046</v>
      </c>
      <c r="C353" s="26">
        <v>729</v>
      </c>
    </row>
    <row r="354" spans="1:3" x14ac:dyDescent="0.2">
      <c r="A354" s="5" t="s">
        <v>2047</v>
      </c>
      <c r="B354" s="5" t="s">
        <v>2048</v>
      </c>
      <c r="C354" s="26">
        <v>6006</v>
      </c>
    </row>
    <row r="355" spans="1:3" x14ac:dyDescent="0.2">
      <c r="A355" s="5" t="s">
        <v>2049</v>
      </c>
      <c r="B355" s="5" t="s">
        <v>6948</v>
      </c>
      <c r="C355" s="26">
        <v>4266</v>
      </c>
    </row>
    <row r="356" spans="1:3" x14ac:dyDescent="0.2">
      <c r="A356" s="5" t="s">
        <v>2050</v>
      </c>
      <c r="B356" s="5" t="s">
        <v>2051</v>
      </c>
      <c r="C356" s="26">
        <v>15</v>
      </c>
    </row>
    <row r="357" spans="1:3" x14ac:dyDescent="0.2">
      <c r="A357" s="5" t="s">
        <v>2052</v>
      </c>
      <c r="B357" s="5" t="s">
        <v>2053</v>
      </c>
      <c r="C357" s="26">
        <v>6531</v>
      </c>
    </row>
    <row r="358" spans="1:3" x14ac:dyDescent="0.2">
      <c r="A358" s="5" t="s">
        <v>2054</v>
      </c>
      <c r="B358" s="5" t="s">
        <v>2055</v>
      </c>
      <c r="C358" s="26">
        <v>3729</v>
      </c>
    </row>
    <row r="359" spans="1:3" x14ac:dyDescent="0.2">
      <c r="A359" s="5" t="s">
        <v>2056</v>
      </c>
      <c r="B359" s="5" t="s">
        <v>2057</v>
      </c>
      <c r="C359" s="26">
        <v>1455</v>
      </c>
    </row>
    <row r="360" spans="1:3" x14ac:dyDescent="0.2">
      <c r="A360" s="5" t="s">
        <v>2058</v>
      </c>
      <c r="B360" s="5" t="s">
        <v>2059</v>
      </c>
      <c r="C360" s="26">
        <v>795</v>
      </c>
    </row>
    <row r="361" spans="1:3" x14ac:dyDescent="0.2">
      <c r="A361" s="5" t="s">
        <v>2060</v>
      </c>
      <c r="B361" s="5" t="s">
        <v>2061</v>
      </c>
      <c r="C361" s="26">
        <v>36</v>
      </c>
    </row>
    <row r="362" spans="1:3" x14ac:dyDescent="0.2">
      <c r="A362" s="5" t="s">
        <v>2062</v>
      </c>
      <c r="B362" s="5" t="s">
        <v>2063</v>
      </c>
      <c r="C362" s="26">
        <v>234</v>
      </c>
    </row>
    <row r="363" spans="1:3" x14ac:dyDescent="0.2">
      <c r="A363" s="5" t="s">
        <v>2064</v>
      </c>
      <c r="B363" s="5" t="s">
        <v>2065</v>
      </c>
      <c r="C363" s="26">
        <v>774</v>
      </c>
    </row>
    <row r="364" spans="1:3" x14ac:dyDescent="0.2">
      <c r="A364" s="5" t="s">
        <v>2066</v>
      </c>
      <c r="B364" s="5" t="s">
        <v>2067</v>
      </c>
      <c r="C364" s="26">
        <v>3585</v>
      </c>
    </row>
    <row r="365" spans="1:3" x14ac:dyDescent="0.2">
      <c r="A365" s="5" t="s">
        <v>2068</v>
      </c>
      <c r="B365" s="5" t="s">
        <v>2069</v>
      </c>
      <c r="C365" s="26">
        <v>129</v>
      </c>
    </row>
    <row r="366" spans="1:3" x14ac:dyDescent="0.2">
      <c r="A366" s="5" t="s">
        <v>2070</v>
      </c>
      <c r="B366" s="5" t="s">
        <v>2071</v>
      </c>
      <c r="C366" s="26">
        <v>1683</v>
      </c>
    </row>
    <row r="367" spans="1:3" x14ac:dyDescent="0.2">
      <c r="A367" s="5" t="s">
        <v>2072</v>
      </c>
      <c r="B367" s="5" t="s">
        <v>2073</v>
      </c>
      <c r="C367" s="26">
        <v>2370</v>
      </c>
    </row>
    <row r="368" spans="1:3" x14ac:dyDescent="0.2">
      <c r="A368" s="5" t="s">
        <v>2074</v>
      </c>
      <c r="B368" s="5" t="s">
        <v>2075</v>
      </c>
      <c r="C368" s="26">
        <v>57</v>
      </c>
    </row>
    <row r="369" spans="1:3" x14ac:dyDescent="0.2">
      <c r="A369" s="5" t="s">
        <v>2076</v>
      </c>
      <c r="B369" s="5" t="s">
        <v>2077</v>
      </c>
      <c r="C369" s="26">
        <v>207</v>
      </c>
    </row>
    <row r="370" spans="1:3" x14ac:dyDescent="0.2">
      <c r="A370" s="5" t="s">
        <v>2078</v>
      </c>
      <c r="B370" s="5" t="s">
        <v>2079</v>
      </c>
      <c r="C370" s="26">
        <v>1614</v>
      </c>
    </row>
    <row r="371" spans="1:3" x14ac:dyDescent="0.2">
      <c r="A371" s="5" t="s">
        <v>2080</v>
      </c>
      <c r="B371" s="5" t="s">
        <v>2081</v>
      </c>
      <c r="C371" s="26">
        <v>1518</v>
      </c>
    </row>
    <row r="372" spans="1:3" x14ac:dyDescent="0.2">
      <c r="A372" s="5" t="s">
        <v>2082</v>
      </c>
      <c r="B372" s="5" t="s">
        <v>2083</v>
      </c>
      <c r="C372" s="26">
        <v>813</v>
      </c>
    </row>
    <row r="373" spans="1:3" x14ac:dyDescent="0.2">
      <c r="A373" s="5" t="s">
        <v>2084</v>
      </c>
      <c r="B373" s="5" t="s">
        <v>2085</v>
      </c>
      <c r="C373" s="26">
        <v>288</v>
      </c>
    </row>
    <row r="374" spans="1:3" x14ac:dyDescent="0.2">
      <c r="A374" s="5" t="s">
        <v>2086</v>
      </c>
      <c r="B374" s="5" t="s">
        <v>2087</v>
      </c>
      <c r="C374" s="26">
        <v>6906</v>
      </c>
    </row>
    <row r="375" spans="1:3" x14ac:dyDescent="0.2">
      <c r="A375" s="5" t="s">
        <v>2088</v>
      </c>
      <c r="B375" s="5" t="s">
        <v>2089</v>
      </c>
      <c r="C375" s="26">
        <v>3636</v>
      </c>
    </row>
    <row r="376" spans="1:3" x14ac:dyDescent="0.2">
      <c r="A376" s="5" t="s">
        <v>2090</v>
      </c>
      <c r="B376" s="5" t="s">
        <v>2091</v>
      </c>
      <c r="C376" s="26">
        <v>1461</v>
      </c>
    </row>
    <row r="377" spans="1:3" x14ac:dyDescent="0.2">
      <c r="A377" s="5" t="s">
        <v>2092</v>
      </c>
      <c r="B377" s="5" t="s">
        <v>2093</v>
      </c>
      <c r="C377" s="26">
        <v>2067</v>
      </c>
    </row>
    <row r="378" spans="1:3" x14ac:dyDescent="0.2">
      <c r="A378" s="5" t="s">
        <v>2094</v>
      </c>
      <c r="B378" s="5" t="s">
        <v>2095</v>
      </c>
      <c r="C378" s="26">
        <v>1605</v>
      </c>
    </row>
    <row r="379" spans="1:3" x14ac:dyDescent="0.2">
      <c r="A379" s="5" t="s">
        <v>2096</v>
      </c>
      <c r="B379" s="5" t="s">
        <v>2097</v>
      </c>
      <c r="C379" s="26">
        <v>684</v>
      </c>
    </row>
    <row r="380" spans="1:3" x14ac:dyDescent="0.2">
      <c r="A380" s="5" t="s">
        <v>2098</v>
      </c>
      <c r="B380" s="5" t="s">
        <v>2099</v>
      </c>
      <c r="C380" s="26">
        <v>3021</v>
      </c>
    </row>
    <row r="381" spans="1:3" x14ac:dyDescent="0.2">
      <c r="A381" s="5" t="s">
        <v>2100</v>
      </c>
      <c r="B381" s="5" t="s">
        <v>2101</v>
      </c>
      <c r="C381" s="26">
        <v>222</v>
      </c>
    </row>
    <row r="382" spans="1:3" x14ac:dyDescent="0.2">
      <c r="A382" s="5" t="s">
        <v>2102</v>
      </c>
      <c r="B382" s="5" t="s">
        <v>2103</v>
      </c>
      <c r="C382" s="26">
        <v>3654</v>
      </c>
    </row>
    <row r="383" spans="1:3" x14ac:dyDescent="0.2">
      <c r="A383" s="5" t="s">
        <v>2104</v>
      </c>
      <c r="B383" s="5" t="s">
        <v>2105</v>
      </c>
      <c r="C383" s="26">
        <v>19443</v>
      </c>
    </row>
    <row r="384" spans="1:3" x14ac:dyDescent="0.2">
      <c r="A384" s="5" t="s">
        <v>2106</v>
      </c>
      <c r="B384" s="5" t="s">
        <v>2107</v>
      </c>
      <c r="C384" s="26">
        <v>63</v>
      </c>
    </row>
    <row r="385" spans="1:3" x14ac:dyDescent="0.2">
      <c r="A385" s="5" t="s">
        <v>2108</v>
      </c>
      <c r="B385" s="5" t="s">
        <v>2109</v>
      </c>
      <c r="C385" s="26">
        <v>540</v>
      </c>
    </row>
    <row r="386" spans="1:3" x14ac:dyDescent="0.2">
      <c r="A386" s="5" t="s">
        <v>2110</v>
      </c>
      <c r="B386" s="5" t="s">
        <v>2111</v>
      </c>
      <c r="C386" s="26">
        <v>1572</v>
      </c>
    </row>
    <row r="387" spans="1:3" x14ac:dyDescent="0.2">
      <c r="A387" s="5" t="s">
        <v>2112</v>
      </c>
      <c r="B387" s="5" t="s">
        <v>2113</v>
      </c>
      <c r="C387" s="26">
        <v>2493</v>
      </c>
    </row>
    <row r="388" spans="1:3" x14ac:dyDescent="0.2">
      <c r="A388" s="5" t="s">
        <v>2114</v>
      </c>
      <c r="B388" s="5" t="s">
        <v>2115</v>
      </c>
      <c r="C388" s="26">
        <v>6456</v>
      </c>
    </row>
    <row r="389" spans="1:3" x14ac:dyDescent="0.2">
      <c r="A389" s="5" t="s">
        <v>2116</v>
      </c>
      <c r="B389" s="5" t="s">
        <v>2117</v>
      </c>
      <c r="C389" s="26">
        <v>2013</v>
      </c>
    </row>
    <row r="390" spans="1:3" x14ac:dyDescent="0.2">
      <c r="A390" s="5" t="s">
        <v>2118</v>
      </c>
      <c r="B390" s="5" t="s">
        <v>2119</v>
      </c>
      <c r="C390" s="26">
        <v>1164</v>
      </c>
    </row>
    <row r="391" spans="1:3" x14ac:dyDescent="0.2">
      <c r="A391" s="5" t="s">
        <v>2120</v>
      </c>
      <c r="B391" s="5" t="s">
        <v>2121</v>
      </c>
      <c r="C391" s="26">
        <v>8115</v>
      </c>
    </row>
    <row r="392" spans="1:3" x14ac:dyDescent="0.2">
      <c r="A392" s="5" t="s">
        <v>2122</v>
      </c>
      <c r="B392" s="5" t="s">
        <v>2123</v>
      </c>
      <c r="C392" s="26">
        <v>24</v>
      </c>
    </row>
    <row r="393" spans="1:3" x14ac:dyDescent="0.2">
      <c r="A393" s="5" t="s">
        <v>2124</v>
      </c>
      <c r="B393" s="5" t="s">
        <v>2125</v>
      </c>
      <c r="C393" s="26">
        <v>960</v>
      </c>
    </row>
    <row r="394" spans="1:3" x14ac:dyDescent="0.2">
      <c r="A394" s="5" t="s">
        <v>2126</v>
      </c>
      <c r="B394" s="5" t="s">
        <v>2127</v>
      </c>
      <c r="C394" s="26">
        <v>10365</v>
      </c>
    </row>
    <row r="395" spans="1:3" x14ac:dyDescent="0.2">
      <c r="A395" s="5" t="s">
        <v>2128</v>
      </c>
      <c r="B395" s="5" t="s">
        <v>2129</v>
      </c>
      <c r="C395" s="26">
        <v>8079</v>
      </c>
    </row>
    <row r="396" spans="1:3" x14ac:dyDescent="0.2">
      <c r="A396" s="5" t="s">
        <v>2130</v>
      </c>
      <c r="B396" s="5" t="s">
        <v>2131</v>
      </c>
      <c r="C396" s="26">
        <v>4170</v>
      </c>
    </row>
    <row r="397" spans="1:3" x14ac:dyDescent="0.2">
      <c r="A397" s="5" t="s">
        <v>2132</v>
      </c>
      <c r="B397" s="5" t="s">
        <v>2133</v>
      </c>
      <c r="C397" s="26">
        <v>1125</v>
      </c>
    </row>
    <row r="398" spans="1:3" x14ac:dyDescent="0.2">
      <c r="A398" s="5" t="s">
        <v>2134</v>
      </c>
      <c r="B398" s="5" t="s">
        <v>2135</v>
      </c>
      <c r="C398" s="26">
        <v>306</v>
      </c>
    </row>
    <row r="399" spans="1:3" x14ac:dyDescent="0.2">
      <c r="A399" s="5" t="s">
        <v>2136</v>
      </c>
      <c r="B399" s="5" t="s">
        <v>2137</v>
      </c>
      <c r="C399" s="26">
        <v>2055</v>
      </c>
    </row>
    <row r="400" spans="1:3" x14ac:dyDescent="0.2">
      <c r="A400" s="5" t="s">
        <v>2138</v>
      </c>
      <c r="B400" s="5" t="s">
        <v>2139</v>
      </c>
      <c r="C400" s="26">
        <v>318</v>
      </c>
    </row>
    <row r="401" spans="1:3" x14ac:dyDescent="0.2">
      <c r="A401" s="5" t="s">
        <v>2140</v>
      </c>
      <c r="B401" s="5" t="s">
        <v>6949</v>
      </c>
      <c r="C401" s="26">
        <v>4926</v>
      </c>
    </row>
    <row r="402" spans="1:3" x14ac:dyDescent="0.2">
      <c r="A402" s="5" t="s">
        <v>2141</v>
      </c>
      <c r="B402" s="5" t="s">
        <v>2142</v>
      </c>
      <c r="C402" s="26">
        <v>2499</v>
      </c>
    </row>
    <row r="403" spans="1:3" x14ac:dyDescent="0.2">
      <c r="A403" s="5" t="s">
        <v>2143</v>
      </c>
      <c r="B403" s="5" t="s">
        <v>2144</v>
      </c>
      <c r="C403" s="26">
        <v>2988</v>
      </c>
    </row>
    <row r="404" spans="1:3" x14ac:dyDescent="0.2">
      <c r="A404" s="5" t="s">
        <v>2145</v>
      </c>
      <c r="B404" s="5" t="s">
        <v>2146</v>
      </c>
      <c r="C404" s="26">
        <v>6678</v>
      </c>
    </row>
    <row r="405" spans="1:3" x14ac:dyDescent="0.2">
      <c r="A405" s="5" t="s">
        <v>2147</v>
      </c>
      <c r="B405" s="5" t="s">
        <v>2148</v>
      </c>
      <c r="C405" s="26">
        <v>24057</v>
      </c>
    </row>
    <row r="406" spans="1:3" x14ac:dyDescent="0.2">
      <c r="A406" s="5" t="s">
        <v>2149</v>
      </c>
      <c r="B406" s="5" t="s">
        <v>2150</v>
      </c>
      <c r="C406" s="26">
        <v>9279</v>
      </c>
    </row>
    <row r="407" spans="1:3" x14ac:dyDescent="0.2">
      <c r="A407" s="5" t="s">
        <v>2151</v>
      </c>
      <c r="B407" s="5" t="s">
        <v>2152</v>
      </c>
      <c r="C407" s="26">
        <v>9138</v>
      </c>
    </row>
    <row r="408" spans="1:3" x14ac:dyDescent="0.2">
      <c r="A408" s="5" t="s">
        <v>2153</v>
      </c>
      <c r="B408" s="5" t="s">
        <v>2154</v>
      </c>
      <c r="C408" s="26">
        <v>2892</v>
      </c>
    </row>
    <row r="409" spans="1:3" x14ac:dyDescent="0.2">
      <c r="A409" s="5" t="s">
        <v>2155</v>
      </c>
      <c r="B409" s="5" t="s">
        <v>2156</v>
      </c>
      <c r="C409" s="26">
        <v>24399</v>
      </c>
    </row>
    <row r="410" spans="1:3" x14ac:dyDescent="0.2">
      <c r="A410" s="5" t="s">
        <v>2157</v>
      </c>
      <c r="B410" s="5" t="s">
        <v>2158</v>
      </c>
      <c r="C410" s="26">
        <v>8517</v>
      </c>
    </row>
    <row r="411" spans="1:3" x14ac:dyDescent="0.2">
      <c r="A411" s="5" t="s">
        <v>2159</v>
      </c>
      <c r="B411" s="5" t="s">
        <v>2160</v>
      </c>
      <c r="C411" s="26">
        <v>5265</v>
      </c>
    </row>
    <row r="412" spans="1:3" x14ac:dyDescent="0.2">
      <c r="A412" s="5" t="s">
        <v>2161</v>
      </c>
      <c r="B412" s="5" t="s">
        <v>2162</v>
      </c>
      <c r="C412" s="26">
        <v>20130</v>
      </c>
    </row>
    <row r="413" spans="1:3" x14ac:dyDescent="0.2">
      <c r="A413" s="5" t="s">
        <v>2163</v>
      </c>
      <c r="B413" s="5" t="s">
        <v>2164</v>
      </c>
      <c r="C413" s="26">
        <v>23394</v>
      </c>
    </row>
    <row r="414" spans="1:3" x14ac:dyDescent="0.2">
      <c r="A414" s="5" t="s">
        <v>2165</v>
      </c>
      <c r="B414" s="5" t="s">
        <v>2166</v>
      </c>
      <c r="C414" s="26">
        <v>7710</v>
      </c>
    </row>
    <row r="415" spans="1:3" x14ac:dyDescent="0.2">
      <c r="A415" s="5" t="s">
        <v>2167</v>
      </c>
      <c r="B415" s="5" t="s">
        <v>2168</v>
      </c>
      <c r="C415" s="26">
        <v>3393</v>
      </c>
    </row>
    <row r="416" spans="1:3" x14ac:dyDescent="0.2">
      <c r="A416" s="5" t="s">
        <v>2169</v>
      </c>
      <c r="B416" s="5" t="s">
        <v>2170</v>
      </c>
      <c r="C416" s="26">
        <v>44289</v>
      </c>
    </row>
    <row r="417" spans="1:3" x14ac:dyDescent="0.2">
      <c r="A417" s="5" t="s">
        <v>2171</v>
      </c>
      <c r="B417" s="5" t="s">
        <v>2172</v>
      </c>
      <c r="C417" s="26">
        <v>30270</v>
      </c>
    </row>
    <row r="418" spans="1:3" x14ac:dyDescent="0.2">
      <c r="A418" s="5" t="s">
        <v>2173</v>
      </c>
      <c r="B418" s="5" t="s">
        <v>2174</v>
      </c>
      <c r="C418" s="26">
        <v>5958</v>
      </c>
    </row>
    <row r="419" spans="1:3" x14ac:dyDescent="0.2">
      <c r="A419" s="5" t="s">
        <v>2175</v>
      </c>
      <c r="B419" s="5" t="s">
        <v>2176</v>
      </c>
      <c r="C419" s="26">
        <v>2151</v>
      </c>
    </row>
    <row r="420" spans="1:3" x14ac:dyDescent="0.2">
      <c r="A420" s="5" t="s">
        <v>2177</v>
      </c>
      <c r="B420" s="5" t="s">
        <v>6950</v>
      </c>
      <c r="C420" s="26">
        <v>4083</v>
      </c>
    </row>
    <row r="421" spans="1:3" x14ac:dyDescent="0.2">
      <c r="A421" s="5" t="s">
        <v>2178</v>
      </c>
      <c r="B421" s="5" t="s">
        <v>2179</v>
      </c>
      <c r="C421" s="26">
        <v>41751</v>
      </c>
    </row>
    <row r="422" spans="1:3" x14ac:dyDescent="0.2">
      <c r="A422" s="5" t="s">
        <v>2180</v>
      </c>
      <c r="B422" s="5" t="s">
        <v>2181</v>
      </c>
      <c r="C422" s="26">
        <v>11256</v>
      </c>
    </row>
    <row r="423" spans="1:3" x14ac:dyDescent="0.2">
      <c r="A423" s="5" t="s">
        <v>2182</v>
      </c>
      <c r="B423" s="5" t="s">
        <v>2183</v>
      </c>
      <c r="C423" s="26">
        <v>20100</v>
      </c>
    </row>
    <row r="424" spans="1:3" x14ac:dyDescent="0.2">
      <c r="A424" s="5" t="s">
        <v>2184</v>
      </c>
      <c r="B424" s="5" t="s">
        <v>2185</v>
      </c>
      <c r="C424" s="26">
        <v>12321</v>
      </c>
    </row>
    <row r="425" spans="1:3" x14ac:dyDescent="0.2">
      <c r="A425" s="5" t="s">
        <v>2186</v>
      </c>
      <c r="B425" s="5" t="s">
        <v>2187</v>
      </c>
      <c r="C425" s="26">
        <v>7995</v>
      </c>
    </row>
    <row r="426" spans="1:3" x14ac:dyDescent="0.2">
      <c r="A426" s="5" t="s">
        <v>2188</v>
      </c>
      <c r="B426" s="5" t="s">
        <v>2189</v>
      </c>
      <c r="C426" s="26">
        <v>411</v>
      </c>
    </row>
    <row r="427" spans="1:3" x14ac:dyDescent="0.2">
      <c r="A427" s="5" t="s">
        <v>2190</v>
      </c>
      <c r="B427" s="5" t="s">
        <v>2191</v>
      </c>
      <c r="C427" s="26">
        <v>1032</v>
      </c>
    </row>
    <row r="428" spans="1:3" x14ac:dyDescent="0.2">
      <c r="A428" s="5" t="s">
        <v>2192</v>
      </c>
      <c r="B428" s="5" t="s">
        <v>2193</v>
      </c>
      <c r="C428" s="26">
        <v>3606</v>
      </c>
    </row>
    <row r="429" spans="1:3" x14ac:dyDescent="0.2">
      <c r="A429" s="5" t="s">
        <v>2194</v>
      </c>
      <c r="B429" s="5" t="s">
        <v>6951</v>
      </c>
      <c r="C429" s="26">
        <v>10101</v>
      </c>
    </row>
    <row r="430" spans="1:3" x14ac:dyDescent="0.2">
      <c r="A430" s="5" t="s">
        <v>2195</v>
      </c>
      <c r="B430" s="5" t="s">
        <v>2196</v>
      </c>
      <c r="C430" s="26">
        <v>24699</v>
      </c>
    </row>
    <row r="431" spans="1:3" x14ac:dyDescent="0.2">
      <c r="A431" s="5" t="s">
        <v>2197</v>
      </c>
      <c r="B431" s="5" t="s">
        <v>2198</v>
      </c>
      <c r="C431" s="26">
        <v>1296</v>
      </c>
    </row>
    <row r="432" spans="1:3" x14ac:dyDescent="0.2">
      <c r="A432" s="5" t="s">
        <v>2199</v>
      </c>
      <c r="B432" s="5" t="s">
        <v>2200</v>
      </c>
      <c r="C432" s="26">
        <v>11271</v>
      </c>
    </row>
    <row r="433" spans="1:3" x14ac:dyDescent="0.2">
      <c r="A433" s="5" t="s">
        <v>2201</v>
      </c>
      <c r="B433" s="5" t="s">
        <v>2202</v>
      </c>
      <c r="C433" s="26">
        <v>7560</v>
      </c>
    </row>
    <row r="434" spans="1:3" x14ac:dyDescent="0.2">
      <c r="A434" s="5" t="s">
        <v>2203</v>
      </c>
      <c r="B434" s="5" t="s">
        <v>2204</v>
      </c>
      <c r="C434" s="26">
        <v>46794</v>
      </c>
    </row>
    <row r="435" spans="1:3" x14ac:dyDescent="0.2">
      <c r="A435" s="5" t="s">
        <v>2205</v>
      </c>
      <c r="B435" s="5" t="s">
        <v>2206</v>
      </c>
      <c r="C435" s="26">
        <v>0</v>
      </c>
    </row>
    <row r="436" spans="1:3" x14ac:dyDescent="0.2">
      <c r="A436" s="5" t="s">
        <v>2207</v>
      </c>
      <c r="B436" s="5" t="s">
        <v>2208</v>
      </c>
      <c r="C436" s="26">
        <v>28032</v>
      </c>
    </row>
    <row r="437" spans="1:3" x14ac:dyDescent="0.2">
      <c r="A437" s="5" t="s">
        <v>2209</v>
      </c>
      <c r="B437" s="5" t="s">
        <v>2210</v>
      </c>
      <c r="C437" s="26">
        <v>4215</v>
      </c>
    </row>
    <row r="438" spans="1:3" x14ac:dyDescent="0.2">
      <c r="A438" s="5" t="s">
        <v>2211</v>
      </c>
      <c r="B438" s="5" t="s">
        <v>2212</v>
      </c>
      <c r="C438" s="26">
        <v>3</v>
      </c>
    </row>
    <row r="439" spans="1:3" x14ac:dyDescent="0.2">
      <c r="A439" s="5" t="s">
        <v>2213</v>
      </c>
      <c r="B439" s="5" t="s">
        <v>2214</v>
      </c>
      <c r="C439" s="26">
        <v>492</v>
      </c>
    </row>
    <row r="440" spans="1:3" x14ac:dyDescent="0.2">
      <c r="A440" s="5" t="s">
        <v>2215</v>
      </c>
      <c r="B440" s="5" t="s">
        <v>2216</v>
      </c>
      <c r="C440" s="26">
        <v>11919</v>
      </c>
    </row>
    <row r="441" spans="1:3" x14ac:dyDescent="0.2">
      <c r="A441" s="5" t="s">
        <v>2217</v>
      </c>
      <c r="B441" s="5" t="s">
        <v>2218</v>
      </c>
      <c r="C441" s="26">
        <v>11907</v>
      </c>
    </row>
    <row r="442" spans="1:3" x14ac:dyDescent="0.2">
      <c r="A442" s="5" t="s">
        <v>2219</v>
      </c>
      <c r="B442" s="5" t="s">
        <v>2220</v>
      </c>
      <c r="C442" s="26">
        <v>10224</v>
      </c>
    </row>
    <row r="443" spans="1:3" x14ac:dyDescent="0.2">
      <c r="A443" s="5" t="s">
        <v>2221</v>
      </c>
      <c r="B443" s="5" t="s">
        <v>2222</v>
      </c>
      <c r="C443" s="26">
        <v>2862</v>
      </c>
    </row>
    <row r="444" spans="1:3" x14ac:dyDescent="0.2">
      <c r="A444" s="5" t="s">
        <v>2223</v>
      </c>
      <c r="B444" s="5" t="s">
        <v>2224</v>
      </c>
      <c r="C444" s="26">
        <v>7197</v>
      </c>
    </row>
    <row r="445" spans="1:3" x14ac:dyDescent="0.2">
      <c r="A445" s="5" t="s">
        <v>2225</v>
      </c>
      <c r="B445" s="5" t="s">
        <v>2226</v>
      </c>
      <c r="C445" s="26">
        <v>2691</v>
      </c>
    </row>
    <row r="446" spans="1:3" x14ac:dyDescent="0.2">
      <c r="A446" s="5" t="s">
        <v>2227</v>
      </c>
      <c r="B446" s="5" t="s">
        <v>2228</v>
      </c>
      <c r="C446" s="26">
        <v>5943</v>
      </c>
    </row>
    <row r="447" spans="1:3" x14ac:dyDescent="0.2">
      <c r="A447" s="5" t="s">
        <v>2229</v>
      </c>
      <c r="B447" s="5" t="s">
        <v>2230</v>
      </c>
      <c r="C447" s="26">
        <v>30963</v>
      </c>
    </row>
    <row r="448" spans="1:3" x14ac:dyDescent="0.2">
      <c r="A448" s="5" t="s">
        <v>2231</v>
      </c>
      <c r="B448" s="5" t="s">
        <v>2232</v>
      </c>
      <c r="C448" s="26">
        <v>55779</v>
      </c>
    </row>
    <row r="449" spans="1:3" x14ac:dyDescent="0.2">
      <c r="A449" s="5" t="s">
        <v>2233</v>
      </c>
      <c r="B449" s="5" t="s">
        <v>2234</v>
      </c>
      <c r="C449" s="26">
        <v>37158</v>
      </c>
    </row>
    <row r="450" spans="1:3" x14ac:dyDescent="0.2">
      <c r="A450" s="5" t="s">
        <v>2235</v>
      </c>
      <c r="B450" s="5" t="s">
        <v>2236</v>
      </c>
      <c r="C450" s="26">
        <v>5280</v>
      </c>
    </row>
    <row r="451" spans="1:3" x14ac:dyDescent="0.2">
      <c r="A451" s="5" t="s">
        <v>2237</v>
      </c>
      <c r="B451" s="5" t="s">
        <v>2238</v>
      </c>
      <c r="C451" s="26">
        <v>2994</v>
      </c>
    </row>
    <row r="452" spans="1:3" x14ac:dyDescent="0.2">
      <c r="A452" s="5" t="s">
        <v>2239</v>
      </c>
      <c r="B452" s="5" t="s">
        <v>2240</v>
      </c>
      <c r="C452" s="26">
        <v>9081</v>
      </c>
    </row>
    <row r="453" spans="1:3" x14ac:dyDescent="0.2">
      <c r="A453" s="5" t="s">
        <v>2241</v>
      </c>
      <c r="B453" s="5" t="s">
        <v>2242</v>
      </c>
      <c r="C453" s="26">
        <v>32271</v>
      </c>
    </row>
    <row r="454" spans="1:3" x14ac:dyDescent="0.2">
      <c r="A454" s="5" t="s">
        <v>2243</v>
      </c>
      <c r="B454" s="5" t="s">
        <v>2244</v>
      </c>
      <c r="C454" s="26">
        <v>3945</v>
      </c>
    </row>
    <row r="455" spans="1:3" x14ac:dyDescent="0.2">
      <c r="A455" s="5" t="s">
        <v>2245</v>
      </c>
      <c r="B455" s="5" t="s">
        <v>2246</v>
      </c>
      <c r="C455" s="26">
        <v>2634</v>
      </c>
    </row>
    <row r="456" spans="1:3" x14ac:dyDescent="0.2">
      <c r="A456" s="5" t="s">
        <v>2247</v>
      </c>
      <c r="B456" s="5" t="s">
        <v>6952</v>
      </c>
      <c r="C456" s="26">
        <v>15327</v>
      </c>
    </row>
    <row r="457" spans="1:3" x14ac:dyDescent="0.2">
      <c r="A457" s="5" t="s">
        <v>2248</v>
      </c>
      <c r="B457" s="5" t="s">
        <v>2249</v>
      </c>
      <c r="C457" s="26">
        <v>2586</v>
      </c>
    </row>
    <row r="458" spans="1:3" x14ac:dyDescent="0.2">
      <c r="A458" s="5" t="s">
        <v>2250</v>
      </c>
      <c r="B458" s="5" t="s">
        <v>2251</v>
      </c>
      <c r="C458" s="26">
        <v>52887</v>
      </c>
    </row>
    <row r="459" spans="1:3" x14ac:dyDescent="0.2">
      <c r="A459" s="5" t="s">
        <v>2252</v>
      </c>
      <c r="B459" s="5" t="s">
        <v>2253</v>
      </c>
      <c r="C459" s="26">
        <v>1110</v>
      </c>
    </row>
    <row r="460" spans="1:3" x14ac:dyDescent="0.2">
      <c r="A460" s="5" t="s">
        <v>2254</v>
      </c>
      <c r="B460" s="5" t="s">
        <v>2255</v>
      </c>
      <c r="C460" s="26">
        <v>16008</v>
      </c>
    </row>
    <row r="461" spans="1:3" x14ac:dyDescent="0.2">
      <c r="A461" s="5" t="s">
        <v>2256</v>
      </c>
      <c r="B461" s="5" t="s">
        <v>2257</v>
      </c>
      <c r="C461" s="26">
        <v>4257</v>
      </c>
    </row>
    <row r="462" spans="1:3" x14ac:dyDescent="0.2">
      <c r="A462" s="5" t="s">
        <v>2258</v>
      </c>
      <c r="B462" s="5" t="s">
        <v>2259</v>
      </c>
      <c r="C462" s="26">
        <v>4383</v>
      </c>
    </row>
    <row r="463" spans="1:3" x14ac:dyDescent="0.2">
      <c r="A463" s="5" t="s">
        <v>2260</v>
      </c>
      <c r="B463" s="5" t="s">
        <v>2261</v>
      </c>
      <c r="C463" s="26">
        <v>7164</v>
      </c>
    </row>
    <row r="464" spans="1:3" x14ac:dyDescent="0.2">
      <c r="A464" s="5" t="s">
        <v>2262</v>
      </c>
      <c r="B464" s="5" t="s">
        <v>2263</v>
      </c>
      <c r="C464" s="26">
        <v>2331</v>
      </c>
    </row>
    <row r="465" spans="1:3" x14ac:dyDescent="0.2">
      <c r="A465" s="5" t="s">
        <v>2264</v>
      </c>
      <c r="B465" s="5" t="s">
        <v>2265</v>
      </c>
      <c r="C465" s="26">
        <v>3942</v>
      </c>
    </row>
    <row r="466" spans="1:3" x14ac:dyDescent="0.2">
      <c r="A466" s="5" t="s">
        <v>2266</v>
      </c>
      <c r="B466" s="5" t="s">
        <v>2267</v>
      </c>
      <c r="C466" s="26">
        <v>1410</v>
      </c>
    </row>
    <row r="467" spans="1:3" x14ac:dyDescent="0.2">
      <c r="A467" s="5" t="s">
        <v>2268</v>
      </c>
      <c r="B467" s="5" t="s">
        <v>2269</v>
      </c>
      <c r="C467" s="26">
        <v>41631</v>
      </c>
    </row>
    <row r="468" spans="1:3" x14ac:dyDescent="0.2">
      <c r="A468" s="5" t="s">
        <v>2270</v>
      </c>
      <c r="B468" s="5" t="s">
        <v>2271</v>
      </c>
      <c r="C468" s="26">
        <v>1869</v>
      </c>
    </row>
    <row r="469" spans="1:3" x14ac:dyDescent="0.2">
      <c r="A469" s="5" t="s">
        <v>2272</v>
      </c>
      <c r="B469" s="5" t="s">
        <v>6953</v>
      </c>
      <c r="C469" s="26">
        <v>10137</v>
      </c>
    </row>
    <row r="470" spans="1:3" x14ac:dyDescent="0.2">
      <c r="A470" s="5" t="s">
        <v>2273</v>
      </c>
      <c r="B470" s="5" t="s">
        <v>2274</v>
      </c>
      <c r="C470" s="26">
        <v>30777</v>
      </c>
    </row>
    <row r="471" spans="1:3" x14ac:dyDescent="0.2">
      <c r="A471" s="5" t="s">
        <v>2275</v>
      </c>
      <c r="B471" s="5" t="s">
        <v>2276</v>
      </c>
      <c r="C471" s="26">
        <v>13743</v>
      </c>
    </row>
    <row r="472" spans="1:3" x14ac:dyDescent="0.2">
      <c r="A472" s="5" t="s">
        <v>2277</v>
      </c>
      <c r="B472" s="5" t="s">
        <v>2278</v>
      </c>
      <c r="C472" s="26">
        <v>14928</v>
      </c>
    </row>
    <row r="473" spans="1:3" x14ac:dyDescent="0.2">
      <c r="A473" s="5" t="s">
        <v>2279</v>
      </c>
      <c r="B473" s="5" t="s">
        <v>2280</v>
      </c>
      <c r="C473" s="26">
        <v>25542</v>
      </c>
    </row>
    <row r="474" spans="1:3" x14ac:dyDescent="0.2">
      <c r="A474" s="5" t="s">
        <v>2281</v>
      </c>
      <c r="B474" s="5" t="s">
        <v>2282</v>
      </c>
      <c r="C474" s="26">
        <v>3030</v>
      </c>
    </row>
    <row r="475" spans="1:3" x14ac:dyDescent="0.2">
      <c r="A475" s="5" t="s">
        <v>2283</v>
      </c>
      <c r="B475" s="5" t="s">
        <v>2284</v>
      </c>
      <c r="C475" s="26">
        <v>732</v>
      </c>
    </row>
    <row r="476" spans="1:3" x14ac:dyDescent="0.2">
      <c r="A476" s="5" t="s">
        <v>2285</v>
      </c>
      <c r="B476" s="5" t="s">
        <v>2286</v>
      </c>
      <c r="C476" s="26">
        <v>3654</v>
      </c>
    </row>
    <row r="477" spans="1:3" x14ac:dyDescent="0.2">
      <c r="A477" s="5" t="s">
        <v>2287</v>
      </c>
      <c r="B477" s="5" t="s">
        <v>2288</v>
      </c>
      <c r="C477" s="26">
        <v>1689</v>
      </c>
    </row>
    <row r="478" spans="1:3" x14ac:dyDescent="0.2">
      <c r="A478" s="5" t="s">
        <v>2289</v>
      </c>
      <c r="B478" s="5" t="s">
        <v>2290</v>
      </c>
      <c r="C478" s="26">
        <v>5742</v>
      </c>
    </row>
    <row r="479" spans="1:3" x14ac:dyDescent="0.2">
      <c r="A479" s="5" t="s">
        <v>2291</v>
      </c>
      <c r="B479" s="5" t="s">
        <v>2292</v>
      </c>
      <c r="C479" s="26">
        <v>1014</v>
      </c>
    </row>
    <row r="480" spans="1:3" x14ac:dyDescent="0.2">
      <c r="A480" s="5" t="s">
        <v>2293</v>
      </c>
      <c r="B480" s="5" t="s">
        <v>2294</v>
      </c>
      <c r="C480" s="26">
        <v>4044</v>
      </c>
    </row>
    <row r="481" spans="1:3" x14ac:dyDescent="0.2">
      <c r="A481" s="5" t="s">
        <v>2295</v>
      </c>
      <c r="B481" s="5" t="s">
        <v>2296</v>
      </c>
      <c r="C481" s="26">
        <v>5532</v>
      </c>
    </row>
    <row r="482" spans="1:3" x14ac:dyDescent="0.2">
      <c r="A482" s="5" t="s">
        <v>2297</v>
      </c>
      <c r="B482" s="5" t="s">
        <v>2298</v>
      </c>
      <c r="C482" s="26">
        <v>5220</v>
      </c>
    </row>
    <row r="483" spans="1:3" x14ac:dyDescent="0.2">
      <c r="A483" s="5" t="s">
        <v>2299</v>
      </c>
      <c r="B483" s="5" t="s">
        <v>2300</v>
      </c>
      <c r="C483" s="26">
        <v>2832</v>
      </c>
    </row>
    <row r="484" spans="1:3" x14ac:dyDescent="0.2">
      <c r="A484" s="5" t="s">
        <v>2301</v>
      </c>
      <c r="B484" s="5" t="s">
        <v>2302</v>
      </c>
      <c r="C484" s="26">
        <v>963</v>
      </c>
    </row>
    <row r="485" spans="1:3" x14ac:dyDescent="0.2">
      <c r="A485" s="5" t="s">
        <v>2303</v>
      </c>
      <c r="B485" s="5" t="s">
        <v>2304</v>
      </c>
      <c r="C485" s="26">
        <v>1671</v>
      </c>
    </row>
    <row r="486" spans="1:3" x14ac:dyDescent="0.2">
      <c r="A486" s="5" t="s">
        <v>2305</v>
      </c>
      <c r="B486" s="5" t="s">
        <v>2306</v>
      </c>
      <c r="C486" s="26">
        <v>1317</v>
      </c>
    </row>
    <row r="487" spans="1:3" x14ac:dyDescent="0.2">
      <c r="A487" s="5" t="s">
        <v>2307</v>
      </c>
      <c r="B487" s="5" t="s">
        <v>6954</v>
      </c>
      <c r="C487" s="26">
        <v>3015</v>
      </c>
    </row>
    <row r="488" spans="1:3" x14ac:dyDescent="0.2">
      <c r="A488" s="5" t="s">
        <v>2308</v>
      </c>
      <c r="B488" s="5" t="s">
        <v>2309</v>
      </c>
      <c r="C488" s="26">
        <v>2691</v>
      </c>
    </row>
    <row r="489" spans="1:3" x14ac:dyDescent="0.2">
      <c r="A489" s="5" t="s">
        <v>2310</v>
      </c>
      <c r="B489" s="5" t="s">
        <v>2311</v>
      </c>
      <c r="C489" s="26">
        <v>219</v>
      </c>
    </row>
    <row r="490" spans="1:3" x14ac:dyDescent="0.2">
      <c r="A490" s="5" t="s">
        <v>2312</v>
      </c>
      <c r="B490" s="5" t="s">
        <v>2313</v>
      </c>
      <c r="C490" s="26">
        <v>1101</v>
      </c>
    </row>
    <row r="491" spans="1:3" x14ac:dyDescent="0.2">
      <c r="A491" s="5" t="s">
        <v>2314</v>
      </c>
      <c r="B491" s="5" t="s">
        <v>2315</v>
      </c>
      <c r="C491" s="26">
        <v>1983</v>
      </c>
    </row>
    <row r="492" spans="1:3" x14ac:dyDescent="0.2">
      <c r="A492" s="5" t="s">
        <v>2316</v>
      </c>
      <c r="B492" s="5" t="s">
        <v>2317</v>
      </c>
      <c r="C492" s="26">
        <v>8709</v>
      </c>
    </row>
    <row r="493" spans="1:3" x14ac:dyDescent="0.2">
      <c r="A493" s="5" t="s">
        <v>2318</v>
      </c>
      <c r="B493" s="5" t="s">
        <v>2319</v>
      </c>
      <c r="C493" s="26">
        <v>17688</v>
      </c>
    </row>
    <row r="494" spans="1:3" x14ac:dyDescent="0.2">
      <c r="A494" s="5" t="s">
        <v>2320</v>
      </c>
      <c r="B494" s="5" t="s">
        <v>2321</v>
      </c>
      <c r="C494" s="26">
        <v>1218</v>
      </c>
    </row>
    <row r="495" spans="1:3" x14ac:dyDescent="0.2">
      <c r="A495" s="5" t="s">
        <v>2322</v>
      </c>
      <c r="B495" s="5" t="s">
        <v>2323</v>
      </c>
      <c r="C495" s="26">
        <v>1887</v>
      </c>
    </row>
    <row r="496" spans="1:3" x14ac:dyDescent="0.2">
      <c r="A496" s="5" t="s">
        <v>2324</v>
      </c>
      <c r="B496" s="5" t="s">
        <v>2325</v>
      </c>
      <c r="C496" s="26">
        <v>4311</v>
      </c>
    </row>
    <row r="497" spans="1:3" x14ac:dyDescent="0.2">
      <c r="A497" s="5" t="s">
        <v>2326</v>
      </c>
      <c r="B497" s="5" t="s">
        <v>2327</v>
      </c>
      <c r="C497" s="26">
        <v>483</v>
      </c>
    </row>
    <row r="498" spans="1:3" x14ac:dyDescent="0.2">
      <c r="A498" s="5" t="s">
        <v>2328</v>
      </c>
      <c r="B498" s="5" t="s">
        <v>6955</v>
      </c>
      <c r="C498" s="26">
        <v>1152</v>
      </c>
    </row>
    <row r="499" spans="1:3" x14ac:dyDescent="0.2">
      <c r="A499" s="5" t="s">
        <v>2329</v>
      </c>
      <c r="B499" s="5" t="s">
        <v>2330</v>
      </c>
      <c r="C499" s="26">
        <v>17616</v>
      </c>
    </row>
    <row r="500" spans="1:3" x14ac:dyDescent="0.2">
      <c r="A500" s="5" t="s">
        <v>2331</v>
      </c>
      <c r="B500" s="5" t="s">
        <v>2332</v>
      </c>
      <c r="C500" s="26">
        <v>222</v>
      </c>
    </row>
    <row r="501" spans="1:3" x14ac:dyDescent="0.2">
      <c r="A501" s="5" t="s">
        <v>2333</v>
      </c>
      <c r="B501" s="5" t="s">
        <v>2334</v>
      </c>
      <c r="C501" s="26">
        <v>1506</v>
      </c>
    </row>
    <row r="502" spans="1:3" x14ac:dyDescent="0.2">
      <c r="A502" s="5" t="s">
        <v>2335</v>
      </c>
      <c r="B502" s="5" t="s">
        <v>2336</v>
      </c>
      <c r="C502" s="26">
        <v>5955</v>
      </c>
    </row>
    <row r="503" spans="1:3" x14ac:dyDescent="0.2">
      <c r="A503" s="5" t="s">
        <v>2337</v>
      </c>
      <c r="B503" s="5" t="s">
        <v>2338</v>
      </c>
      <c r="C503" s="26">
        <v>168</v>
      </c>
    </row>
    <row r="504" spans="1:3" x14ac:dyDescent="0.2">
      <c r="A504" s="5" t="s">
        <v>2339</v>
      </c>
      <c r="B504" s="5" t="s">
        <v>2340</v>
      </c>
      <c r="C504" s="26">
        <v>720</v>
      </c>
    </row>
    <row r="505" spans="1:3" x14ac:dyDescent="0.2">
      <c r="A505" s="5" t="s">
        <v>2341</v>
      </c>
      <c r="B505" s="5" t="s">
        <v>2342</v>
      </c>
      <c r="C505" s="26">
        <v>279</v>
      </c>
    </row>
    <row r="506" spans="1:3" x14ac:dyDescent="0.2">
      <c r="A506" s="5" t="s">
        <v>2343</v>
      </c>
      <c r="B506" s="5" t="s">
        <v>6956</v>
      </c>
      <c r="C506" s="26">
        <v>4251</v>
      </c>
    </row>
    <row r="507" spans="1:3" x14ac:dyDescent="0.2">
      <c r="A507" s="5" t="s">
        <v>2344</v>
      </c>
      <c r="B507" s="5" t="s">
        <v>2345</v>
      </c>
      <c r="C507" s="26">
        <v>9231</v>
      </c>
    </row>
    <row r="508" spans="1:3" x14ac:dyDescent="0.2">
      <c r="A508" s="5" t="s">
        <v>2346</v>
      </c>
      <c r="B508" s="5" t="s">
        <v>2347</v>
      </c>
      <c r="C508" s="26">
        <v>2886</v>
      </c>
    </row>
    <row r="509" spans="1:3" x14ac:dyDescent="0.2">
      <c r="A509" s="5" t="s">
        <v>2348</v>
      </c>
      <c r="B509" s="5" t="s">
        <v>2349</v>
      </c>
      <c r="C509" s="26">
        <v>1920</v>
      </c>
    </row>
    <row r="510" spans="1:3" x14ac:dyDescent="0.2">
      <c r="A510" s="5" t="s">
        <v>2350</v>
      </c>
      <c r="B510" s="5" t="s">
        <v>6957</v>
      </c>
      <c r="C510" s="26">
        <v>12957</v>
      </c>
    </row>
    <row r="511" spans="1:3" x14ac:dyDescent="0.2">
      <c r="A511" s="5" t="s">
        <v>2351</v>
      </c>
      <c r="B511" s="5" t="s">
        <v>2352</v>
      </c>
      <c r="C511" s="26">
        <v>150</v>
      </c>
    </row>
    <row r="512" spans="1:3" x14ac:dyDescent="0.2">
      <c r="A512" s="5" t="s">
        <v>2353</v>
      </c>
      <c r="B512" s="5" t="s">
        <v>2354</v>
      </c>
      <c r="C512" s="26">
        <v>0</v>
      </c>
    </row>
    <row r="513" spans="1:3" x14ac:dyDescent="0.2">
      <c r="A513" s="5" t="s">
        <v>2355</v>
      </c>
      <c r="B513" s="5" t="s">
        <v>2356</v>
      </c>
      <c r="C513" s="26">
        <v>0</v>
      </c>
    </row>
    <row r="514" spans="1:3" x14ac:dyDescent="0.2">
      <c r="A514" s="5"/>
      <c r="B514" s="5" t="s">
        <v>40</v>
      </c>
      <c r="C514" s="26">
        <v>2445141</v>
      </c>
    </row>
    <row r="515" spans="1:3" x14ac:dyDescent="0.2">
      <c r="A515" s="5" t="s">
        <v>2357</v>
      </c>
      <c r="B515" s="5" t="s">
        <v>1094</v>
      </c>
      <c r="C515" s="26">
        <v>0</v>
      </c>
    </row>
    <row r="516" spans="1:3" x14ac:dyDescent="0.2">
      <c r="A516" s="5" t="s">
        <v>2358</v>
      </c>
      <c r="B516" s="5" t="s">
        <v>1096</v>
      </c>
      <c r="C516" s="26">
        <v>0</v>
      </c>
    </row>
    <row r="517" spans="1:3" x14ac:dyDescent="0.2">
      <c r="A517" s="5" t="s">
        <v>2359</v>
      </c>
      <c r="B517" s="5" t="s">
        <v>42</v>
      </c>
      <c r="C517" s="26">
        <v>0</v>
      </c>
    </row>
    <row r="518" spans="1:3" x14ac:dyDescent="0.2">
      <c r="A518" s="5" t="s">
        <v>2360</v>
      </c>
      <c r="B518" s="5" t="s">
        <v>1099</v>
      </c>
      <c r="C518" s="26">
        <v>0</v>
      </c>
    </row>
    <row r="519" spans="1:3" x14ac:dyDescent="0.2">
      <c r="A519" s="5" t="s">
        <v>2361</v>
      </c>
      <c r="B519" s="5" t="s">
        <v>44</v>
      </c>
      <c r="C519" s="26">
        <v>0</v>
      </c>
    </row>
    <row r="520" spans="1:3" x14ac:dyDescent="0.2">
      <c r="A520" s="5"/>
      <c r="B520" s="5"/>
      <c r="C520" s="26"/>
    </row>
    <row r="521" spans="1:3" x14ac:dyDescent="0.2">
      <c r="A521" s="5"/>
      <c r="B521" s="27" t="s">
        <v>45</v>
      </c>
      <c r="C521" s="28">
        <v>2445141</v>
      </c>
    </row>
    <row r="522" spans="1:3" x14ac:dyDescent="0.2">
      <c r="A522" s="9"/>
      <c r="B522" s="18"/>
      <c r="C522" s="9"/>
    </row>
    <row r="523" spans="1:3" x14ac:dyDescent="0.2">
      <c r="A523" s="64" t="s">
        <v>7002</v>
      </c>
      <c r="B523" s="19"/>
    </row>
    <row r="524" spans="1:3" x14ac:dyDescent="0.2">
      <c r="A524" s="82" t="s">
        <v>6919</v>
      </c>
      <c r="B524" s="82"/>
    </row>
    <row r="525" spans="1:3" x14ac:dyDescent="0.2">
      <c r="A525" s="64" t="s">
        <v>6917</v>
      </c>
      <c r="B525" s="19"/>
    </row>
    <row r="526" spans="1:3" x14ac:dyDescent="0.2">
      <c r="A526" s="29" t="s">
        <v>46</v>
      </c>
      <c r="B526" s="19"/>
    </row>
    <row r="527" spans="1:3" x14ac:dyDescent="0.2">
      <c r="B527" s="19"/>
    </row>
    <row r="528" spans="1:3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524:B524"/>
  </mergeCells>
  <hyperlinks>
    <hyperlink ref="A524" r:id="rId1" xr:uid="{5A2B2039-7E8A-47A0-AD03-716E0499A76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03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43.7109375" customWidth="1"/>
    <col min="3" max="3" width="18.7109375" customWidth="1"/>
  </cols>
  <sheetData>
    <row r="1" spans="1:3" x14ac:dyDescent="0.2">
      <c r="A1" s="19" t="s">
        <v>1363</v>
      </c>
    </row>
    <row r="3" spans="1:3" x14ac:dyDescent="0.2">
      <c r="A3" s="4" t="s">
        <v>2364</v>
      </c>
    </row>
    <row r="4" spans="1:3" x14ac:dyDescent="0.2">
      <c r="A4" s="34" t="s">
        <v>2365</v>
      </c>
    </row>
    <row r="5" spans="1:3" x14ac:dyDescent="0.2">
      <c r="A5" t="s">
        <v>19</v>
      </c>
    </row>
    <row r="7" spans="1:3" ht="45" x14ac:dyDescent="0.2">
      <c r="A7" s="6" t="s">
        <v>24</v>
      </c>
      <c r="B7" s="32" t="s">
        <v>6849</v>
      </c>
      <c r="C7" s="8" t="s">
        <v>2366</v>
      </c>
    </row>
    <row r="8" spans="1:3" x14ac:dyDescent="0.2">
      <c r="A8" s="5" t="s">
        <v>32</v>
      </c>
      <c r="B8" s="5" t="s">
        <v>2367</v>
      </c>
      <c r="C8" s="26">
        <v>127077</v>
      </c>
    </row>
    <row r="9" spans="1:3" x14ac:dyDescent="0.2">
      <c r="A9" s="5" t="s">
        <v>34</v>
      </c>
      <c r="B9" s="5" t="s">
        <v>2368</v>
      </c>
      <c r="C9" s="26">
        <v>71487</v>
      </c>
    </row>
    <row r="10" spans="1:3" ht="12.75" customHeight="1" x14ac:dyDescent="0.2">
      <c r="A10" s="5" t="s">
        <v>36</v>
      </c>
      <c r="B10" s="5" t="s">
        <v>2369</v>
      </c>
      <c r="C10" s="26">
        <v>33369</v>
      </c>
    </row>
    <row r="11" spans="1:3" x14ac:dyDescent="0.2">
      <c r="A11" s="5" t="s">
        <v>38</v>
      </c>
      <c r="B11" s="5" t="s">
        <v>2370</v>
      </c>
      <c r="C11" s="26">
        <v>69543</v>
      </c>
    </row>
    <row r="12" spans="1:3" x14ac:dyDescent="0.2">
      <c r="A12" s="5" t="s">
        <v>2371</v>
      </c>
      <c r="B12" s="5" t="s">
        <v>2372</v>
      </c>
      <c r="C12" s="26">
        <v>22311</v>
      </c>
    </row>
    <row r="13" spans="1:3" x14ac:dyDescent="0.2">
      <c r="A13" s="5" t="s">
        <v>2373</v>
      </c>
      <c r="B13" s="5" t="s">
        <v>2374</v>
      </c>
      <c r="C13" s="26">
        <v>37890</v>
      </c>
    </row>
    <row r="14" spans="1:3" x14ac:dyDescent="0.2">
      <c r="A14" s="5"/>
      <c r="B14" s="5" t="s">
        <v>40</v>
      </c>
      <c r="C14" s="26">
        <v>151017</v>
      </c>
    </row>
    <row r="15" spans="1:3" x14ac:dyDescent="0.2">
      <c r="A15" s="5" t="s">
        <v>43</v>
      </c>
      <c r="B15" s="5" t="s">
        <v>44</v>
      </c>
      <c r="C15" s="26">
        <v>15</v>
      </c>
    </row>
    <row r="16" spans="1:3" x14ac:dyDescent="0.2">
      <c r="A16" s="5"/>
      <c r="B16" s="5" t="s">
        <v>1101</v>
      </c>
      <c r="C16" s="26">
        <v>361674</v>
      </c>
    </row>
    <row r="17" spans="1:3" x14ac:dyDescent="0.2">
      <c r="A17" s="5"/>
      <c r="B17" s="5"/>
      <c r="C17" s="26"/>
    </row>
    <row r="18" spans="1:3" x14ac:dyDescent="0.2">
      <c r="A18" s="5"/>
      <c r="B18" s="27" t="s">
        <v>45</v>
      </c>
      <c r="C18" s="28">
        <v>151035</v>
      </c>
    </row>
    <row r="19" spans="1:3" x14ac:dyDescent="0.2">
      <c r="A19" s="9"/>
      <c r="B19" s="18"/>
      <c r="C19" s="9"/>
    </row>
    <row r="20" spans="1:3" x14ac:dyDescent="0.2">
      <c r="A20" s="64" t="s">
        <v>6973</v>
      </c>
      <c r="B20" s="19"/>
    </row>
    <row r="21" spans="1:3" x14ac:dyDescent="0.2">
      <c r="A21" s="64" t="s">
        <v>6972</v>
      </c>
      <c r="B21" s="19"/>
    </row>
    <row r="22" spans="1:3" x14ac:dyDescent="0.2">
      <c r="A22" s="64" t="s">
        <v>6971</v>
      </c>
      <c r="B22" s="19"/>
    </row>
    <row r="23" spans="1:3" x14ac:dyDescent="0.2">
      <c r="A23" s="64" t="s">
        <v>6970</v>
      </c>
      <c r="B23" s="19"/>
    </row>
    <row r="24" spans="1:3" x14ac:dyDescent="0.2">
      <c r="A24" s="82" t="s">
        <v>6919</v>
      </c>
      <c r="B24" s="82"/>
    </row>
    <row r="25" spans="1:3" x14ac:dyDescent="0.2">
      <c r="A25" s="64" t="s">
        <v>6917</v>
      </c>
      <c r="B25" s="19"/>
    </row>
    <row r="26" spans="1:3" x14ac:dyDescent="0.2">
      <c r="A26" s="29" t="s">
        <v>46</v>
      </c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</sheetData>
  <mergeCells count="1">
    <mergeCell ref="A24:B24"/>
  </mergeCells>
  <hyperlinks>
    <hyperlink ref="A24" r:id="rId1" xr:uid="{F856B4E1-D965-40DF-A699-D821C6E3B2A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B2AA-6B15-418E-88EA-FDAAB3039086}">
  <dimension ref="A1:C214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53"/>
    <col min="2" max="2" width="33.7109375" style="53" customWidth="1"/>
    <col min="3" max="3" width="18.7109375" style="53" customWidth="1"/>
    <col min="4" max="16384" width="9.140625" style="53"/>
  </cols>
  <sheetData>
    <row r="1" spans="1:3" x14ac:dyDescent="0.2">
      <c r="A1" s="74" t="s">
        <v>1368</v>
      </c>
    </row>
    <row r="2" spans="1:3" x14ac:dyDescent="0.2">
      <c r="A2" s="74"/>
    </row>
    <row r="3" spans="1:3" x14ac:dyDescent="0.2">
      <c r="A3" s="54" t="s">
        <v>6958</v>
      </c>
    </row>
    <row r="4" spans="1:3" x14ac:dyDescent="0.2">
      <c r="A4" s="53" t="s">
        <v>2376</v>
      </c>
    </row>
    <row r="5" spans="1:3" x14ac:dyDescent="0.2">
      <c r="A5" s="53" t="s">
        <v>19</v>
      </c>
    </row>
    <row r="7" spans="1:3" ht="22.5" x14ac:dyDescent="0.2">
      <c r="A7" s="55" t="s">
        <v>24</v>
      </c>
      <c r="B7" s="56" t="s">
        <v>6959</v>
      </c>
      <c r="C7" s="57" t="s">
        <v>51</v>
      </c>
    </row>
    <row r="8" spans="1:3" x14ac:dyDescent="0.2">
      <c r="A8" s="58" t="s">
        <v>2377</v>
      </c>
      <c r="B8" s="58" t="s">
        <v>2378</v>
      </c>
      <c r="C8" s="59">
        <v>3</v>
      </c>
    </row>
    <row r="9" spans="1:3" x14ac:dyDescent="0.2">
      <c r="A9" s="58" t="s">
        <v>2379</v>
      </c>
      <c r="B9" s="58" t="s">
        <v>2380</v>
      </c>
      <c r="C9" s="59">
        <v>36966</v>
      </c>
    </row>
    <row r="10" spans="1:3" x14ac:dyDescent="0.2">
      <c r="A10" s="58" t="s">
        <v>2381</v>
      </c>
      <c r="B10" s="58" t="s">
        <v>759</v>
      </c>
      <c r="C10" s="59">
        <v>23343</v>
      </c>
    </row>
    <row r="11" spans="1:3" x14ac:dyDescent="0.2">
      <c r="A11" s="58" t="s">
        <v>2382</v>
      </c>
      <c r="B11" s="58" t="s">
        <v>747</v>
      </c>
      <c r="C11" s="59">
        <v>4482135</v>
      </c>
    </row>
    <row r="12" spans="1:3" x14ac:dyDescent="0.2">
      <c r="A12" s="58" t="s">
        <v>2383</v>
      </c>
      <c r="B12" s="58" t="s">
        <v>783</v>
      </c>
      <c r="C12" s="59">
        <v>41385</v>
      </c>
    </row>
    <row r="13" spans="1:3" x14ac:dyDescent="0.2">
      <c r="A13" s="58" t="s">
        <v>2384</v>
      </c>
      <c r="B13" s="58" t="s">
        <v>2385</v>
      </c>
      <c r="C13" s="59">
        <v>327</v>
      </c>
    </row>
    <row r="14" spans="1:3" x14ac:dyDescent="0.2">
      <c r="A14" s="58" t="s">
        <v>2386</v>
      </c>
      <c r="B14" s="58" t="s">
        <v>2387</v>
      </c>
      <c r="C14" s="59">
        <v>39</v>
      </c>
    </row>
    <row r="15" spans="1:3" x14ac:dyDescent="0.2">
      <c r="A15" s="58" t="s">
        <v>2388</v>
      </c>
      <c r="B15" s="58" t="s">
        <v>2389</v>
      </c>
      <c r="C15" s="59">
        <v>174</v>
      </c>
    </row>
    <row r="16" spans="1:3" x14ac:dyDescent="0.2">
      <c r="A16" s="58" t="s">
        <v>2390</v>
      </c>
      <c r="B16" s="58" t="s">
        <v>2391</v>
      </c>
      <c r="C16" s="59">
        <v>3210</v>
      </c>
    </row>
    <row r="17" spans="1:3" x14ac:dyDescent="0.2">
      <c r="A17" s="58" t="s">
        <v>2392</v>
      </c>
      <c r="B17" s="58" t="s">
        <v>2393</v>
      </c>
      <c r="C17" s="59">
        <v>3</v>
      </c>
    </row>
    <row r="18" spans="1:3" x14ac:dyDescent="0.2">
      <c r="A18" s="58" t="s">
        <v>2394</v>
      </c>
      <c r="B18" s="58" t="s">
        <v>803</v>
      </c>
      <c r="C18" s="59">
        <v>2343</v>
      </c>
    </row>
    <row r="19" spans="1:3" x14ac:dyDescent="0.2">
      <c r="A19" s="58" t="s">
        <v>2395</v>
      </c>
      <c r="B19" s="58" t="s">
        <v>823</v>
      </c>
      <c r="C19" s="59">
        <v>1245</v>
      </c>
    </row>
    <row r="20" spans="1:3" x14ac:dyDescent="0.2">
      <c r="A20" s="58" t="s">
        <v>2396</v>
      </c>
      <c r="B20" s="58" t="s">
        <v>839</v>
      </c>
      <c r="C20" s="59">
        <v>3330</v>
      </c>
    </row>
    <row r="21" spans="1:3" x14ac:dyDescent="0.2">
      <c r="A21" s="58" t="s">
        <v>2397</v>
      </c>
      <c r="B21" s="58" t="s">
        <v>815</v>
      </c>
      <c r="C21" s="59">
        <v>153</v>
      </c>
    </row>
    <row r="22" spans="1:3" x14ac:dyDescent="0.2">
      <c r="A22" s="58" t="s">
        <v>2398</v>
      </c>
      <c r="B22" s="58" t="s">
        <v>2399</v>
      </c>
      <c r="C22" s="59">
        <v>15</v>
      </c>
    </row>
    <row r="23" spans="1:3" x14ac:dyDescent="0.2">
      <c r="A23" s="58" t="s">
        <v>2400</v>
      </c>
      <c r="B23" s="58" t="s">
        <v>2401</v>
      </c>
      <c r="C23" s="59">
        <v>3</v>
      </c>
    </row>
    <row r="24" spans="1:3" x14ac:dyDescent="0.2">
      <c r="A24" s="58" t="s">
        <v>2402</v>
      </c>
      <c r="B24" s="58" t="s">
        <v>811</v>
      </c>
      <c r="C24" s="59">
        <v>55116</v>
      </c>
    </row>
    <row r="25" spans="1:3" x14ac:dyDescent="0.2">
      <c r="A25" s="58" t="s">
        <v>2403</v>
      </c>
      <c r="B25" s="58" t="s">
        <v>2404</v>
      </c>
      <c r="C25" s="59">
        <v>381</v>
      </c>
    </row>
    <row r="26" spans="1:3" x14ac:dyDescent="0.2">
      <c r="A26" s="58" t="s">
        <v>2405</v>
      </c>
      <c r="B26" s="58" t="s">
        <v>825</v>
      </c>
      <c r="C26" s="59">
        <v>10569</v>
      </c>
    </row>
    <row r="27" spans="1:3" x14ac:dyDescent="0.2">
      <c r="A27" s="58" t="s">
        <v>2406</v>
      </c>
      <c r="B27" s="58" t="s">
        <v>837</v>
      </c>
      <c r="C27" s="59">
        <v>38823</v>
      </c>
    </row>
    <row r="28" spans="1:3" x14ac:dyDescent="0.2">
      <c r="A28" s="58" t="s">
        <v>2407</v>
      </c>
      <c r="B28" s="58" t="s">
        <v>781</v>
      </c>
      <c r="C28" s="59">
        <v>9903</v>
      </c>
    </row>
    <row r="29" spans="1:3" x14ac:dyDescent="0.2">
      <c r="A29" s="58" t="s">
        <v>2408</v>
      </c>
      <c r="B29" s="58" t="s">
        <v>827</v>
      </c>
      <c r="C29" s="59">
        <v>1998</v>
      </c>
    </row>
    <row r="30" spans="1:3" x14ac:dyDescent="0.2">
      <c r="A30" s="58" t="s">
        <v>2409</v>
      </c>
      <c r="B30" s="58" t="s">
        <v>2410</v>
      </c>
      <c r="C30" s="59">
        <v>585</v>
      </c>
    </row>
    <row r="31" spans="1:3" x14ac:dyDescent="0.2">
      <c r="A31" s="58" t="s">
        <v>2411</v>
      </c>
      <c r="B31" s="58" t="s">
        <v>761</v>
      </c>
      <c r="C31" s="59">
        <v>2925</v>
      </c>
    </row>
    <row r="32" spans="1:3" x14ac:dyDescent="0.2">
      <c r="A32" s="58" t="s">
        <v>2412</v>
      </c>
      <c r="B32" s="58" t="s">
        <v>2413</v>
      </c>
      <c r="C32" s="59">
        <v>3</v>
      </c>
    </row>
    <row r="33" spans="1:3" x14ac:dyDescent="0.2">
      <c r="A33" s="58" t="s">
        <v>2414</v>
      </c>
      <c r="B33" s="58" t="s">
        <v>817</v>
      </c>
      <c r="C33" s="59">
        <v>333</v>
      </c>
    </row>
    <row r="34" spans="1:3" x14ac:dyDescent="0.2">
      <c r="A34" s="58" t="s">
        <v>2415</v>
      </c>
      <c r="B34" s="58" t="s">
        <v>819</v>
      </c>
      <c r="C34" s="59">
        <v>216</v>
      </c>
    </row>
    <row r="35" spans="1:3" x14ac:dyDescent="0.2">
      <c r="A35" s="58" t="s">
        <v>2416</v>
      </c>
      <c r="B35" s="58" t="s">
        <v>2417</v>
      </c>
      <c r="C35" s="59">
        <v>0</v>
      </c>
    </row>
    <row r="36" spans="1:3" x14ac:dyDescent="0.2">
      <c r="A36" s="58" t="s">
        <v>2418</v>
      </c>
      <c r="B36" s="58" t="s">
        <v>2419</v>
      </c>
      <c r="C36" s="59">
        <v>78</v>
      </c>
    </row>
    <row r="37" spans="1:3" x14ac:dyDescent="0.2">
      <c r="A37" s="58" t="s">
        <v>2420</v>
      </c>
      <c r="B37" s="58" t="s">
        <v>797</v>
      </c>
      <c r="C37" s="59">
        <v>75</v>
      </c>
    </row>
    <row r="38" spans="1:3" x14ac:dyDescent="0.2">
      <c r="A38" s="58" t="s">
        <v>2421</v>
      </c>
      <c r="B38" s="58" t="s">
        <v>831</v>
      </c>
      <c r="C38" s="59">
        <v>12543</v>
      </c>
    </row>
    <row r="39" spans="1:3" x14ac:dyDescent="0.2">
      <c r="A39" s="58" t="s">
        <v>2422</v>
      </c>
      <c r="B39" s="58" t="s">
        <v>843</v>
      </c>
      <c r="C39" s="59">
        <v>1080</v>
      </c>
    </row>
    <row r="40" spans="1:3" x14ac:dyDescent="0.2">
      <c r="A40" s="58" t="s">
        <v>2423</v>
      </c>
      <c r="B40" s="58" t="s">
        <v>795</v>
      </c>
      <c r="C40" s="59">
        <v>840</v>
      </c>
    </row>
    <row r="41" spans="1:3" x14ac:dyDescent="0.2">
      <c r="A41" s="58" t="s">
        <v>2424</v>
      </c>
      <c r="B41" s="58" t="s">
        <v>771</v>
      </c>
      <c r="C41" s="59">
        <v>801</v>
      </c>
    </row>
    <row r="42" spans="1:3" x14ac:dyDescent="0.2">
      <c r="A42" s="58" t="s">
        <v>2425</v>
      </c>
      <c r="B42" s="58" t="s">
        <v>2426</v>
      </c>
      <c r="C42" s="59">
        <v>5502</v>
      </c>
    </row>
    <row r="43" spans="1:3" x14ac:dyDescent="0.2">
      <c r="A43" s="58" t="s">
        <v>2427</v>
      </c>
      <c r="B43" s="58" t="s">
        <v>2428</v>
      </c>
      <c r="C43" s="59">
        <v>321</v>
      </c>
    </row>
    <row r="44" spans="1:3" x14ac:dyDescent="0.2">
      <c r="A44" s="58" t="s">
        <v>2429</v>
      </c>
      <c r="B44" s="58" t="s">
        <v>801</v>
      </c>
      <c r="C44" s="59">
        <v>2460</v>
      </c>
    </row>
    <row r="45" spans="1:3" x14ac:dyDescent="0.2">
      <c r="A45" s="58" t="s">
        <v>2430</v>
      </c>
      <c r="B45" s="58" t="s">
        <v>763</v>
      </c>
      <c r="C45" s="59">
        <v>3114</v>
      </c>
    </row>
    <row r="46" spans="1:3" x14ac:dyDescent="0.2">
      <c r="A46" s="58" t="s">
        <v>2431</v>
      </c>
      <c r="B46" s="58" t="s">
        <v>835</v>
      </c>
      <c r="C46" s="59">
        <v>804</v>
      </c>
    </row>
    <row r="47" spans="1:3" x14ac:dyDescent="0.2">
      <c r="A47" s="58" t="s">
        <v>2432</v>
      </c>
      <c r="B47" s="58" t="s">
        <v>2433</v>
      </c>
      <c r="C47" s="59">
        <v>21</v>
      </c>
    </row>
    <row r="48" spans="1:3" x14ac:dyDescent="0.2">
      <c r="A48" s="58" t="s">
        <v>2434</v>
      </c>
      <c r="B48" s="58" t="s">
        <v>787</v>
      </c>
      <c r="C48" s="59">
        <v>348</v>
      </c>
    </row>
    <row r="49" spans="1:3" x14ac:dyDescent="0.2">
      <c r="A49" s="58" t="s">
        <v>2435</v>
      </c>
      <c r="B49" s="58" t="s">
        <v>789</v>
      </c>
      <c r="C49" s="59">
        <v>168</v>
      </c>
    </row>
    <row r="50" spans="1:3" x14ac:dyDescent="0.2">
      <c r="A50" s="58" t="s">
        <v>2436</v>
      </c>
      <c r="B50" s="58" t="s">
        <v>2437</v>
      </c>
      <c r="C50" s="59">
        <v>2289</v>
      </c>
    </row>
    <row r="51" spans="1:3" x14ac:dyDescent="0.2">
      <c r="A51" s="58" t="s">
        <v>2438</v>
      </c>
      <c r="B51" s="58" t="s">
        <v>2439</v>
      </c>
      <c r="C51" s="59">
        <v>69471</v>
      </c>
    </row>
    <row r="52" spans="1:3" x14ac:dyDescent="0.2">
      <c r="A52" s="58" t="s">
        <v>2440</v>
      </c>
      <c r="B52" s="58" t="s">
        <v>2441</v>
      </c>
      <c r="C52" s="59">
        <v>7824</v>
      </c>
    </row>
    <row r="53" spans="1:3" x14ac:dyDescent="0.2">
      <c r="A53" s="58" t="s">
        <v>2442</v>
      </c>
      <c r="B53" s="58" t="s">
        <v>2443</v>
      </c>
      <c r="C53" s="59">
        <v>26805</v>
      </c>
    </row>
    <row r="54" spans="1:3" x14ac:dyDescent="0.2">
      <c r="A54" s="58" t="s">
        <v>2444</v>
      </c>
      <c r="B54" s="58" t="s">
        <v>942</v>
      </c>
      <c r="C54" s="59">
        <v>3468</v>
      </c>
    </row>
    <row r="55" spans="1:3" x14ac:dyDescent="0.2">
      <c r="A55" s="58" t="s">
        <v>2445</v>
      </c>
      <c r="B55" s="58" t="s">
        <v>2446</v>
      </c>
      <c r="C55" s="59">
        <v>129</v>
      </c>
    </row>
    <row r="56" spans="1:3" x14ac:dyDescent="0.2">
      <c r="A56" s="58" t="s">
        <v>2447</v>
      </c>
      <c r="B56" s="58" t="s">
        <v>976</v>
      </c>
      <c r="C56" s="59">
        <v>3261</v>
      </c>
    </row>
    <row r="57" spans="1:3" x14ac:dyDescent="0.2">
      <c r="A57" s="58" t="s">
        <v>2448</v>
      </c>
      <c r="B57" s="58" t="s">
        <v>2449</v>
      </c>
      <c r="C57" s="59">
        <v>34227</v>
      </c>
    </row>
    <row r="58" spans="1:3" x14ac:dyDescent="0.2">
      <c r="A58" s="58" t="s">
        <v>2450</v>
      </c>
      <c r="B58" s="58" t="s">
        <v>2451</v>
      </c>
      <c r="C58" s="59">
        <v>348</v>
      </c>
    </row>
    <row r="59" spans="1:3" x14ac:dyDescent="0.2">
      <c r="A59" s="58" t="s">
        <v>2452</v>
      </c>
      <c r="B59" s="58" t="s">
        <v>2453</v>
      </c>
      <c r="C59" s="59">
        <v>135</v>
      </c>
    </row>
    <row r="60" spans="1:3" x14ac:dyDescent="0.2">
      <c r="A60" s="58" t="s">
        <v>2454</v>
      </c>
      <c r="B60" s="58" t="s">
        <v>2455</v>
      </c>
      <c r="C60" s="59">
        <v>7266</v>
      </c>
    </row>
    <row r="61" spans="1:3" x14ac:dyDescent="0.2">
      <c r="A61" s="58" t="s">
        <v>2456</v>
      </c>
      <c r="B61" s="58" t="s">
        <v>2457</v>
      </c>
      <c r="C61" s="59">
        <v>22200</v>
      </c>
    </row>
    <row r="62" spans="1:3" x14ac:dyDescent="0.2">
      <c r="A62" s="58" t="s">
        <v>2458</v>
      </c>
      <c r="B62" s="58" t="s">
        <v>2459</v>
      </c>
      <c r="C62" s="59">
        <v>915</v>
      </c>
    </row>
    <row r="63" spans="1:3" x14ac:dyDescent="0.2">
      <c r="A63" s="58" t="s">
        <v>2460</v>
      </c>
      <c r="B63" s="58" t="s">
        <v>2461</v>
      </c>
      <c r="C63" s="59">
        <v>4770</v>
      </c>
    </row>
    <row r="64" spans="1:3" x14ac:dyDescent="0.2">
      <c r="A64" s="58" t="s">
        <v>2462</v>
      </c>
      <c r="B64" s="58" t="s">
        <v>2463</v>
      </c>
      <c r="C64" s="59">
        <v>18</v>
      </c>
    </row>
    <row r="65" spans="1:3" x14ac:dyDescent="0.2">
      <c r="A65" s="58" t="s">
        <v>2464</v>
      </c>
      <c r="B65" s="58" t="s">
        <v>2465</v>
      </c>
      <c r="C65" s="59">
        <v>720</v>
      </c>
    </row>
    <row r="66" spans="1:3" x14ac:dyDescent="0.2">
      <c r="A66" s="58" t="s">
        <v>2466</v>
      </c>
      <c r="B66" s="58" t="s">
        <v>2467</v>
      </c>
      <c r="C66" s="59">
        <v>3</v>
      </c>
    </row>
    <row r="67" spans="1:3" x14ac:dyDescent="0.2">
      <c r="A67" s="58" t="s">
        <v>2468</v>
      </c>
      <c r="B67" s="58" t="s">
        <v>755</v>
      </c>
      <c r="C67" s="59">
        <v>1083</v>
      </c>
    </row>
    <row r="68" spans="1:3" x14ac:dyDescent="0.2">
      <c r="A68" s="58" t="s">
        <v>2469</v>
      </c>
      <c r="B68" s="58" t="s">
        <v>2470</v>
      </c>
      <c r="C68" s="59">
        <v>549</v>
      </c>
    </row>
    <row r="69" spans="1:3" x14ac:dyDescent="0.2">
      <c r="A69" s="58" t="s">
        <v>2471</v>
      </c>
      <c r="B69" s="58" t="s">
        <v>749</v>
      </c>
      <c r="C69" s="59">
        <v>1176</v>
      </c>
    </row>
    <row r="70" spans="1:3" x14ac:dyDescent="0.2">
      <c r="A70" s="58" t="s">
        <v>2472</v>
      </c>
      <c r="B70" s="58" t="s">
        <v>2473</v>
      </c>
      <c r="C70" s="59">
        <v>3</v>
      </c>
    </row>
    <row r="71" spans="1:3" x14ac:dyDescent="0.2">
      <c r="A71" s="58" t="s">
        <v>2474</v>
      </c>
      <c r="B71" s="58" t="s">
        <v>2475</v>
      </c>
      <c r="C71" s="59">
        <v>15</v>
      </c>
    </row>
    <row r="72" spans="1:3" x14ac:dyDescent="0.2">
      <c r="A72" s="58" t="s">
        <v>2476</v>
      </c>
      <c r="B72" s="58" t="s">
        <v>2477</v>
      </c>
      <c r="C72" s="59">
        <v>3</v>
      </c>
    </row>
    <row r="73" spans="1:3" x14ac:dyDescent="0.2">
      <c r="A73" s="58" t="s">
        <v>2478</v>
      </c>
      <c r="B73" s="58" t="s">
        <v>2479</v>
      </c>
      <c r="C73" s="59">
        <v>7002</v>
      </c>
    </row>
    <row r="74" spans="1:3" x14ac:dyDescent="0.2">
      <c r="A74" s="58" t="s">
        <v>2480</v>
      </c>
      <c r="B74" s="58" t="s">
        <v>2481</v>
      </c>
      <c r="C74" s="59">
        <v>924</v>
      </c>
    </row>
    <row r="75" spans="1:3" x14ac:dyDescent="0.2">
      <c r="A75" s="58" t="s">
        <v>2482</v>
      </c>
      <c r="B75" s="58" t="s">
        <v>2483</v>
      </c>
      <c r="C75" s="59">
        <v>1611</v>
      </c>
    </row>
    <row r="76" spans="1:3" x14ac:dyDescent="0.2">
      <c r="A76" s="58" t="s">
        <v>2484</v>
      </c>
      <c r="B76" s="58" t="s">
        <v>2485</v>
      </c>
      <c r="C76" s="59">
        <v>36</v>
      </c>
    </row>
    <row r="77" spans="1:3" x14ac:dyDescent="0.2">
      <c r="A77" s="58" t="s">
        <v>2486</v>
      </c>
      <c r="B77" s="58" t="s">
        <v>2487</v>
      </c>
      <c r="C77" s="59">
        <v>0</v>
      </c>
    </row>
    <row r="78" spans="1:3" x14ac:dyDescent="0.2">
      <c r="A78" s="58" t="s">
        <v>2488</v>
      </c>
      <c r="B78" s="58" t="s">
        <v>1020</v>
      </c>
      <c r="C78" s="59">
        <v>1476</v>
      </c>
    </row>
    <row r="79" spans="1:3" x14ac:dyDescent="0.2">
      <c r="A79" s="58" t="s">
        <v>2489</v>
      </c>
      <c r="B79" s="58" t="s">
        <v>2490</v>
      </c>
      <c r="C79" s="59">
        <v>123</v>
      </c>
    </row>
    <row r="80" spans="1:3" x14ac:dyDescent="0.2">
      <c r="A80" s="58" t="s">
        <v>2491</v>
      </c>
      <c r="B80" s="58" t="s">
        <v>2492</v>
      </c>
      <c r="C80" s="59">
        <v>237</v>
      </c>
    </row>
    <row r="81" spans="1:3" x14ac:dyDescent="0.2">
      <c r="A81" s="58" t="s">
        <v>2493</v>
      </c>
      <c r="B81" s="58" t="s">
        <v>2494</v>
      </c>
      <c r="C81" s="59">
        <v>0</v>
      </c>
    </row>
    <row r="82" spans="1:3" x14ac:dyDescent="0.2">
      <c r="A82" s="58" t="s">
        <v>2495</v>
      </c>
      <c r="B82" s="58" t="s">
        <v>805</v>
      </c>
      <c r="C82" s="59">
        <v>234</v>
      </c>
    </row>
    <row r="83" spans="1:3" x14ac:dyDescent="0.2">
      <c r="A83" s="58" t="s">
        <v>736</v>
      </c>
      <c r="B83" s="58" t="s">
        <v>807</v>
      </c>
      <c r="C83" s="59">
        <v>858</v>
      </c>
    </row>
    <row r="84" spans="1:3" x14ac:dyDescent="0.2">
      <c r="A84" s="58" t="s">
        <v>2496</v>
      </c>
      <c r="B84" s="58" t="s">
        <v>813</v>
      </c>
      <c r="C84" s="59">
        <v>1953</v>
      </c>
    </row>
    <row r="85" spans="1:3" x14ac:dyDescent="0.2">
      <c r="A85" s="58" t="s">
        <v>2497</v>
      </c>
      <c r="B85" s="58" t="s">
        <v>2498</v>
      </c>
      <c r="C85" s="59">
        <v>0</v>
      </c>
    </row>
    <row r="86" spans="1:3" x14ac:dyDescent="0.2">
      <c r="A86" s="58" t="s">
        <v>738</v>
      </c>
      <c r="B86" s="58" t="s">
        <v>2499</v>
      </c>
      <c r="C86" s="59">
        <v>27</v>
      </c>
    </row>
    <row r="87" spans="1:3" x14ac:dyDescent="0.2">
      <c r="A87" s="58" t="s">
        <v>2500</v>
      </c>
      <c r="B87" s="58" t="s">
        <v>2501</v>
      </c>
      <c r="C87" s="59">
        <v>1692</v>
      </c>
    </row>
    <row r="88" spans="1:3" x14ac:dyDescent="0.2">
      <c r="A88" s="58" t="s">
        <v>740</v>
      </c>
      <c r="B88" s="58" t="s">
        <v>2502</v>
      </c>
      <c r="C88" s="59">
        <v>9024</v>
      </c>
    </row>
    <row r="89" spans="1:3" x14ac:dyDescent="0.2">
      <c r="A89" s="58" t="s">
        <v>742</v>
      </c>
      <c r="B89" s="58" t="s">
        <v>2503</v>
      </c>
      <c r="C89" s="59">
        <v>10107</v>
      </c>
    </row>
    <row r="90" spans="1:3" x14ac:dyDescent="0.2">
      <c r="A90" s="58" t="s">
        <v>744</v>
      </c>
      <c r="B90" s="58" t="s">
        <v>2504</v>
      </c>
      <c r="C90" s="59">
        <v>5754</v>
      </c>
    </row>
    <row r="91" spans="1:3" x14ac:dyDescent="0.2">
      <c r="A91" s="58" t="s">
        <v>756</v>
      </c>
      <c r="B91" s="58" t="s">
        <v>2505</v>
      </c>
      <c r="C91" s="59">
        <v>3</v>
      </c>
    </row>
    <row r="92" spans="1:3" x14ac:dyDescent="0.2">
      <c r="A92" s="58" t="s">
        <v>2506</v>
      </c>
      <c r="B92" s="58" t="s">
        <v>2507</v>
      </c>
      <c r="C92" s="59">
        <v>51501</v>
      </c>
    </row>
    <row r="93" spans="1:3" x14ac:dyDescent="0.2">
      <c r="A93" s="58" t="s">
        <v>2508</v>
      </c>
      <c r="B93" s="58" t="s">
        <v>2509</v>
      </c>
      <c r="C93" s="59">
        <v>52767</v>
      </c>
    </row>
    <row r="94" spans="1:3" x14ac:dyDescent="0.2">
      <c r="A94" s="58" t="s">
        <v>2510</v>
      </c>
      <c r="B94" s="58" t="s">
        <v>2511</v>
      </c>
      <c r="C94" s="59">
        <v>1215</v>
      </c>
    </row>
    <row r="95" spans="1:3" x14ac:dyDescent="0.2">
      <c r="A95" s="58" t="s">
        <v>2512</v>
      </c>
      <c r="B95" s="58" t="s">
        <v>2513</v>
      </c>
      <c r="C95" s="59">
        <v>5760</v>
      </c>
    </row>
    <row r="96" spans="1:3" x14ac:dyDescent="0.2">
      <c r="A96" s="58" t="s">
        <v>2514</v>
      </c>
      <c r="B96" s="58" t="s">
        <v>2515</v>
      </c>
      <c r="C96" s="59">
        <v>95253</v>
      </c>
    </row>
    <row r="97" spans="1:3" x14ac:dyDescent="0.2">
      <c r="A97" s="58" t="s">
        <v>2516</v>
      </c>
      <c r="B97" s="58" t="s">
        <v>2517</v>
      </c>
      <c r="C97" s="59">
        <v>1080</v>
      </c>
    </row>
    <row r="98" spans="1:3" x14ac:dyDescent="0.2">
      <c r="A98" s="58" t="s">
        <v>2518</v>
      </c>
      <c r="B98" s="58" t="s">
        <v>2519</v>
      </c>
      <c r="C98" s="59">
        <v>1329</v>
      </c>
    </row>
    <row r="99" spans="1:3" x14ac:dyDescent="0.2">
      <c r="A99" s="58" t="s">
        <v>2520</v>
      </c>
      <c r="B99" s="58" t="s">
        <v>2521</v>
      </c>
      <c r="C99" s="59">
        <v>219</v>
      </c>
    </row>
    <row r="100" spans="1:3" x14ac:dyDescent="0.2">
      <c r="A100" s="58" t="s">
        <v>2522</v>
      </c>
      <c r="B100" s="58" t="s">
        <v>2523</v>
      </c>
      <c r="C100" s="59">
        <v>18</v>
      </c>
    </row>
    <row r="101" spans="1:3" x14ac:dyDescent="0.2">
      <c r="A101" s="58" t="s">
        <v>2524</v>
      </c>
      <c r="B101" s="58" t="s">
        <v>908</v>
      </c>
      <c r="C101" s="59">
        <v>2325</v>
      </c>
    </row>
    <row r="102" spans="1:3" x14ac:dyDescent="0.2">
      <c r="A102" s="58" t="s">
        <v>2525</v>
      </c>
      <c r="B102" s="58" t="s">
        <v>980</v>
      </c>
      <c r="C102" s="59">
        <v>120</v>
      </c>
    </row>
    <row r="103" spans="1:3" x14ac:dyDescent="0.2">
      <c r="A103" s="58" t="s">
        <v>2526</v>
      </c>
      <c r="B103" s="58" t="s">
        <v>2527</v>
      </c>
      <c r="C103" s="59">
        <v>651</v>
      </c>
    </row>
    <row r="104" spans="1:3" x14ac:dyDescent="0.2">
      <c r="A104" s="58" t="s">
        <v>2528</v>
      </c>
      <c r="B104" s="58" t="s">
        <v>2529</v>
      </c>
      <c r="C104" s="59">
        <v>0</v>
      </c>
    </row>
    <row r="105" spans="1:3" x14ac:dyDescent="0.2">
      <c r="A105" s="58" t="s">
        <v>2530</v>
      </c>
      <c r="B105" s="58" t="s">
        <v>2531</v>
      </c>
      <c r="C105" s="59">
        <v>7551</v>
      </c>
    </row>
    <row r="106" spans="1:3" x14ac:dyDescent="0.2">
      <c r="A106" s="58" t="s">
        <v>2532</v>
      </c>
      <c r="B106" s="58" t="s">
        <v>2533</v>
      </c>
      <c r="C106" s="59">
        <v>114</v>
      </c>
    </row>
    <row r="107" spans="1:3" x14ac:dyDescent="0.2">
      <c r="A107" s="58" t="s">
        <v>2534</v>
      </c>
      <c r="B107" s="58" t="s">
        <v>2535</v>
      </c>
      <c r="C107" s="59">
        <v>0</v>
      </c>
    </row>
    <row r="108" spans="1:3" x14ac:dyDescent="0.2">
      <c r="A108" s="58" t="s">
        <v>2536</v>
      </c>
      <c r="B108" s="58" t="s">
        <v>906</v>
      </c>
      <c r="C108" s="59">
        <v>7755</v>
      </c>
    </row>
    <row r="109" spans="1:3" x14ac:dyDescent="0.2">
      <c r="A109" s="58" t="s">
        <v>2537</v>
      </c>
      <c r="B109" s="58" t="s">
        <v>2538</v>
      </c>
      <c r="C109" s="59">
        <v>0</v>
      </c>
    </row>
    <row r="110" spans="1:3" x14ac:dyDescent="0.2">
      <c r="A110" s="58" t="s">
        <v>2539</v>
      </c>
      <c r="B110" s="58" t="s">
        <v>2540</v>
      </c>
      <c r="C110" s="59">
        <v>0</v>
      </c>
    </row>
    <row r="111" spans="1:3" x14ac:dyDescent="0.2">
      <c r="A111" s="58" t="s">
        <v>2541</v>
      </c>
      <c r="B111" s="58" t="s">
        <v>912</v>
      </c>
      <c r="C111" s="59">
        <v>1380</v>
      </c>
    </row>
    <row r="112" spans="1:3" x14ac:dyDescent="0.2">
      <c r="A112" s="58" t="s">
        <v>2542</v>
      </c>
      <c r="B112" s="58" t="s">
        <v>916</v>
      </c>
      <c r="C112" s="59">
        <v>9066</v>
      </c>
    </row>
    <row r="113" spans="1:3" x14ac:dyDescent="0.2">
      <c r="A113" s="58" t="s">
        <v>2543</v>
      </c>
      <c r="B113" s="58" t="s">
        <v>2544</v>
      </c>
      <c r="C113" s="59">
        <v>15</v>
      </c>
    </row>
    <row r="114" spans="1:3" x14ac:dyDescent="0.2">
      <c r="A114" s="58" t="s">
        <v>2545</v>
      </c>
      <c r="B114" s="58" t="s">
        <v>2546</v>
      </c>
      <c r="C114" s="59">
        <v>378</v>
      </c>
    </row>
    <row r="115" spans="1:3" x14ac:dyDescent="0.2">
      <c r="A115" s="58" t="s">
        <v>2547</v>
      </c>
      <c r="B115" s="58" t="s">
        <v>2548</v>
      </c>
      <c r="C115" s="59">
        <v>9</v>
      </c>
    </row>
    <row r="116" spans="1:3" x14ac:dyDescent="0.2">
      <c r="A116" s="58" t="s">
        <v>2549</v>
      </c>
      <c r="B116" s="58" t="s">
        <v>859</v>
      </c>
      <c r="C116" s="59">
        <v>185955</v>
      </c>
    </row>
    <row r="117" spans="1:3" x14ac:dyDescent="0.2">
      <c r="A117" s="58" t="s">
        <v>2550</v>
      </c>
      <c r="B117" s="58" t="s">
        <v>863</v>
      </c>
      <c r="C117" s="59">
        <v>101937</v>
      </c>
    </row>
    <row r="118" spans="1:3" x14ac:dyDescent="0.2">
      <c r="A118" s="58" t="s">
        <v>2551</v>
      </c>
      <c r="B118" s="58" t="s">
        <v>867</v>
      </c>
      <c r="C118" s="59">
        <v>35820</v>
      </c>
    </row>
    <row r="119" spans="1:3" x14ac:dyDescent="0.2">
      <c r="A119" s="58" t="s">
        <v>2552</v>
      </c>
      <c r="B119" s="58" t="s">
        <v>865</v>
      </c>
      <c r="C119" s="59">
        <v>7833</v>
      </c>
    </row>
    <row r="120" spans="1:3" x14ac:dyDescent="0.2">
      <c r="A120" s="58" t="s">
        <v>2553</v>
      </c>
      <c r="B120" s="58" t="s">
        <v>869</v>
      </c>
      <c r="C120" s="59">
        <v>4182</v>
      </c>
    </row>
    <row r="121" spans="1:3" x14ac:dyDescent="0.2">
      <c r="A121" s="58" t="s">
        <v>2554</v>
      </c>
      <c r="B121" s="58" t="s">
        <v>871</v>
      </c>
      <c r="C121" s="59">
        <v>2406</v>
      </c>
    </row>
    <row r="122" spans="1:3" x14ac:dyDescent="0.2">
      <c r="A122" s="58" t="s">
        <v>2555</v>
      </c>
      <c r="B122" s="58" t="s">
        <v>892</v>
      </c>
      <c r="C122" s="59">
        <v>2898</v>
      </c>
    </row>
    <row r="123" spans="1:3" x14ac:dyDescent="0.2">
      <c r="A123" s="58" t="s">
        <v>2556</v>
      </c>
      <c r="B123" s="58" t="s">
        <v>888</v>
      </c>
      <c r="C123" s="59">
        <v>273</v>
      </c>
    </row>
    <row r="124" spans="1:3" x14ac:dyDescent="0.2">
      <c r="A124" s="58" t="s">
        <v>2557</v>
      </c>
      <c r="B124" s="58" t="s">
        <v>2558</v>
      </c>
      <c r="C124" s="59">
        <v>177</v>
      </c>
    </row>
    <row r="125" spans="1:3" x14ac:dyDescent="0.2">
      <c r="A125" s="58" t="s">
        <v>2559</v>
      </c>
      <c r="B125" s="58" t="s">
        <v>873</v>
      </c>
      <c r="C125" s="59">
        <v>7143</v>
      </c>
    </row>
    <row r="126" spans="1:3" x14ac:dyDescent="0.2">
      <c r="A126" s="58" t="s">
        <v>2560</v>
      </c>
      <c r="B126" s="58" t="s">
        <v>886</v>
      </c>
      <c r="C126" s="59">
        <v>333</v>
      </c>
    </row>
    <row r="127" spans="1:3" x14ac:dyDescent="0.2">
      <c r="A127" s="58" t="s">
        <v>2561</v>
      </c>
      <c r="B127" s="58" t="s">
        <v>2562</v>
      </c>
      <c r="C127" s="59">
        <v>132</v>
      </c>
    </row>
    <row r="128" spans="1:3" x14ac:dyDescent="0.2">
      <c r="A128" s="58" t="s">
        <v>2563</v>
      </c>
      <c r="B128" s="58" t="s">
        <v>2564</v>
      </c>
      <c r="C128" s="59">
        <v>117</v>
      </c>
    </row>
    <row r="129" spans="1:3" x14ac:dyDescent="0.2">
      <c r="A129" s="58" t="s">
        <v>2565</v>
      </c>
      <c r="B129" s="58" t="s">
        <v>2566</v>
      </c>
      <c r="C129" s="59">
        <v>3</v>
      </c>
    </row>
    <row r="130" spans="1:3" x14ac:dyDescent="0.2">
      <c r="A130" s="58" t="s">
        <v>2567</v>
      </c>
      <c r="B130" s="58" t="s">
        <v>197</v>
      </c>
      <c r="C130" s="59">
        <v>2196</v>
      </c>
    </row>
    <row r="131" spans="1:3" x14ac:dyDescent="0.2">
      <c r="A131" s="58" t="s">
        <v>2568</v>
      </c>
      <c r="B131" s="58" t="s">
        <v>880</v>
      </c>
      <c r="C131" s="59">
        <v>69</v>
      </c>
    </row>
    <row r="132" spans="1:3" x14ac:dyDescent="0.2">
      <c r="A132" s="58" t="s">
        <v>2569</v>
      </c>
      <c r="B132" s="58" t="s">
        <v>2570</v>
      </c>
      <c r="C132" s="59">
        <v>27</v>
      </c>
    </row>
    <row r="133" spans="1:3" x14ac:dyDescent="0.2">
      <c r="A133" s="58" t="s">
        <v>2571</v>
      </c>
      <c r="B133" s="58" t="s">
        <v>2572</v>
      </c>
      <c r="C133" s="59">
        <v>135</v>
      </c>
    </row>
    <row r="134" spans="1:3" x14ac:dyDescent="0.2">
      <c r="A134" s="58" t="s">
        <v>2573</v>
      </c>
      <c r="B134" s="58" t="s">
        <v>2574</v>
      </c>
      <c r="C134" s="59">
        <v>90</v>
      </c>
    </row>
    <row r="135" spans="1:3" x14ac:dyDescent="0.2">
      <c r="A135" s="58" t="s">
        <v>2575</v>
      </c>
      <c r="B135" s="58" t="s">
        <v>2576</v>
      </c>
      <c r="C135" s="59">
        <v>2217</v>
      </c>
    </row>
    <row r="136" spans="1:3" x14ac:dyDescent="0.2">
      <c r="A136" s="58" t="s">
        <v>2577</v>
      </c>
      <c r="B136" s="58" t="s">
        <v>2578</v>
      </c>
      <c r="C136" s="59">
        <v>1506</v>
      </c>
    </row>
    <row r="137" spans="1:3" x14ac:dyDescent="0.2">
      <c r="A137" s="58" t="s">
        <v>2579</v>
      </c>
      <c r="B137" s="58" t="s">
        <v>2580</v>
      </c>
      <c r="C137" s="59">
        <v>816</v>
      </c>
    </row>
    <row r="138" spans="1:3" x14ac:dyDescent="0.2">
      <c r="A138" s="58" t="s">
        <v>2581</v>
      </c>
      <c r="B138" s="58" t="s">
        <v>2582</v>
      </c>
      <c r="C138" s="59">
        <v>6282</v>
      </c>
    </row>
    <row r="139" spans="1:3" x14ac:dyDescent="0.2">
      <c r="A139" s="58" t="s">
        <v>2583</v>
      </c>
      <c r="B139" s="58" t="s">
        <v>2584</v>
      </c>
      <c r="C139" s="59">
        <v>8097</v>
      </c>
    </row>
    <row r="140" spans="1:3" x14ac:dyDescent="0.2">
      <c r="A140" s="58" t="s">
        <v>2585</v>
      </c>
      <c r="B140" s="58" t="s">
        <v>2586</v>
      </c>
      <c r="C140" s="59">
        <v>43278</v>
      </c>
    </row>
    <row r="141" spans="1:3" x14ac:dyDescent="0.2">
      <c r="A141" s="58" t="s">
        <v>2587</v>
      </c>
      <c r="B141" s="58" t="s">
        <v>2588</v>
      </c>
      <c r="C141" s="59">
        <v>144</v>
      </c>
    </row>
    <row r="142" spans="1:3" x14ac:dyDescent="0.2">
      <c r="A142" s="58" t="s">
        <v>2589</v>
      </c>
      <c r="B142" s="58" t="s">
        <v>2590</v>
      </c>
      <c r="C142" s="59">
        <v>1326</v>
      </c>
    </row>
    <row r="143" spans="1:3" x14ac:dyDescent="0.2">
      <c r="A143" s="58" t="s">
        <v>2591</v>
      </c>
      <c r="B143" s="58" t="s">
        <v>2592</v>
      </c>
      <c r="C143" s="59">
        <v>0</v>
      </c>
    </row>
    <row r="144" spans="1:3" x14ac:dyDescent="0.2">
      <c r="A144" s="58" t="s">
        <v>2593</v>
      </c>
      <c r="B144" s="58" t="s">
        <v>1062</v>
      </c>
      <c r="C144" s="59">
        <v>1242</v>
      </c>
    </row>
    <row r="145" spans="1:3" x14ac:dyDescent="0.2">
      <c r="A145" s="58" t="s">
        <v>2594</v>
      </c>
      <c r="B145" s="58" t="s">
        <v>2595</v>
      </c>
      <c r="C145" s="59">
        <v>153</v>
      </c>
    </row>
    <row r="146" spans="1:3" x14ac:dyDescent="0.2">
      <c r="A146" s="58" t="s">
        <v>2596</v>
      </c>
      <c r="B146" s="58" t="s">
        <v>2597</v>
      </c>
      <c r="C146" s="59">
        <v>0</v>
      </c>
    </row>
    <row r="147" spans="1:3" x14ac:dyDescent="0.2">
      <c r="A147" s="58" t="s">
        <v>2598</v>
      </c>
      <c r="B147" s="58" t="s">
        <v>998</v>
      </c>
      <c r="C147" s="59">
        <v>1443</v>
      </c>
    </row>
    <row r="148" spans="1:3" x14ac:dyDescent="0.2">
      <c r="A148" s="58" t="s">
        <v>2599</v>
      </c>
      <c r="B148" s="58" t="s">
        <v>2600</v>
      </c>
      <c r="C148" s="59">
        <v>12399</v>
      </c>
    </row>
    <row r="149" spans="1:3" x14ac:dyDescent="0.2">
      <c r="A149" s="58" t="s">
        <v>2601</v>
      </c>
      <c r="B149" s="58" t="s">
        <v>821</v>
      </c>
      <c r="C149" s="59">
        <v>117</v>
      </c>
    </row>
    <row r="150" spans="1:3" x14ac:dyDescent="0.2">
      <c r="A150" s="58" t="s">
        <v>2602</v>
      </c>
      <c r="B150" s="58" t="s">
        <v>2603</v>
      </c>
      <c r="C150" s="59">
        <v>912</v>
      </c>
    </row>
    <row r="151" spans="1:3" x14ac:dyDescent="0.2">
      <c r="A151" s="58" t="s">
        <v>2604</v>
      </c>
      <c r="B151" s="58" t="s">
        <v>2605</v>
      </c>
      <c r="C151" s="59">
        <v>453</v>
      </c>
    </row>
    <row r="152" spans="1:3" x14ac:dyDescent="0.2">
      <c r="A152" s="58" t="s">
        <v>2606</v>
      </c>
      <c r="B152" s="58" t="s">
        <v>2607</v>
      </c>
      <c r="C152" s="59">
        <v>1662</v>
      </c>
    </row>
    <row r="153" spans="1:3" x14ac:dyDescent="0.2">
      <c r="A153" s="58" t="s">
        <v>2608</v>
      </c>
      <c r="B153" s="58" t="s">
        <v>2609</v>
      </c>
      <c r="C153" s="59">
        <v>537</v>
      </c>
    </row>
    <row r="154" spans="1:3" x14ac:dyDescent="0.2">
      <c r="A154" s="58" t="s">
        <v>2610</v>
      </c>
      <c r="B154" s="58" t="s">
        <v>2611</v>
      </c>
      <c r="C154" s="59">
        <v>3</v>
      </c>
    </row>
    <row r="155" spans="1:3" x14ac:dyDescent="0.2">
      <c r="A155" s="58" t="s">
        <v>2612</v>
      </c>
      <c r="B155" s="58" t="s">
        <v>2613</v>
      </c>
      <c r="C155" s="59">
        <v>48</v>
      </c>
    </row>
    <row r="156" spans="1:3" x14ac:dyDescent="0.2">
      <c r="A156" s="58" t="s">
        <v>2614</v>
      </c>
      <c r="B156" s="58" t="s">
        <v>2615</v>
      </c>
      <c r="C156" s="59">
        <v>3</v>
      </c>
    </row>
    <row r="157" spans="1:3" x14ac:dyDescent="0.2">
      <c r="A157" s="58" t="s">
        <v>2616</v>
      </c>
      <c r="B157" s="58" t="s">
        <v>2617</v>
      </c>
      <c r="C157" s="59">
        <v>69</v>
      </c>
    </row>
    <row r="158" spans="1:3" x14ac:dyDescent="0.2">
      <c r="A158" s="58" t="s">
        <v>2618</v>
      </c>
      <c r="B158" s="58" t="s">
        <v>2619</v>
      </c>
      <c r="C158" s="59">
        <v>1092</v>
      </c>
    </row>
    <row r="159" spans="1:3" x14ac:dyDescent="0.2">
      <c r="A159" s="58" t="s">
        <v>2620</v>
      </c>
      <c r="B159" s="58" t="s">
        <v>2621</v>
      </c>
      <c r="C159" s="59">
        <v>231</v>
      </c>
    </row>
    <row r="160" spans="1:3" x14ac:dyDescent="0.2">
      <c r="A160" s="58" t="s">
        <v>2622</v>
      </c>
      <c r="B160" s="58" t="s">
        <v>2623</v>
      </c>
      <c r="C160" s="59">
        <v>996</v>
      </c>
    </row>
    <row r="161" spans="1:3" x14ac:dyDescent="0.2">
      <c r="A161" s="58" t="s">
        <v>2624</v>
      </c>
      <c r="B161" s="58" t="s">
        <v>2625</v>
      </c>
      <c r="C161" s="59">
        <v>2268</v>
      </c>
    </row>
    <row r="162" spans="1:3" x14ac:dyDescent="0.2">
      <c r="A162" s="58" t="s">
        <v>2626</v>
      </c>
      <c r="B162" s="58" t="s">
        <v>2627</v>
      </c>
      <c r="C162" s="59">
        <v>33</v>
      </c>
    </row>
    <row r="163" spans="1:3" x14ac:dyDescent="0.2">
      <c r="A163" s="58" t="s">
        <v>2628</v>
      </c>
      <c r="B163" s="58" t="s">
        <v>2629</v>
      </c>
      <c r="C163" s="59">
        <v>12</v>
      </c>
    </row>
    <row r="164" spans="1:3" x14ac:dyDescent="0.2">
      <c r="A164" s="58" t="s">
        <v>2630</v>
      </c>
      <c r="B164" s="58" t="s">
        <v>2631</v>
      </c>
      <c r="C164" s="59">
        <v>291</v>
      </c>
    </row>
    <row r="165" spans="1:3" x14ac:dyDescent="0.2">
      <c r="A165" s="58" t="s">
        <v>2632</v>
      </c>
      <c r="B165" s="58" t="s">
        <v>2633</v>
      </c>
      <c r="C165" s="59">
        <v>267</v>
      </c>
    </row>
    <row r="166" spans="1:3" x14ac:dyDescent="0.2">
      <c r="A166" s="58" t="s">
        <v>2634</v>
      </c>
      <c r="B166" s="58" t="s">
        <v>2635</v>
      </c>
      <c r="C166" s="59">
        <v>165</v>
      </c>
    </row>
    <row r="167" spans="1:3" x14ac:dyDescent="0.2">
      <c r="A167" s="58" t="s">
        <v>2636</v>
      </c>
      <c r="B167" s="58" t="s">
        <v>2637</v>
      </c>
      <c r="C167" s="59">
        <v>141</v>
      </c>
    </row>
    <row r="168" spans="1:3" x14ac:dyDescent="0.2">
      <c r="A168" s="58" t="s">
        <v>2638</v>
      </c>
      <c r="B168" s="58" t="s">
        <v>2639</v>
      </c>
      <c r="C168" s="59">
        <v>507</v>
      </c>
    </row>
    <row r="169" spans="1:3" x14ac:dyDescent="0.2">
      <c r="A169" s="58" t="s">
        <v>2640</v>
      </c>
      <c r="B169" s="58" t="s">
        <v>2641</v>
      </c>
      <c r="C169" s="59">
        <v>45</v>
      </c>
    </row>
    <row r="170" spans="1:3" x14ac:dyDescent="0.2">
      <c r="A170" s="58" t="s">
        <v>2642</v>
      </c>
      <c r="B170" s="58" t="s">
        <v>2643</v>
      </c>
      <c r="C170" s="59">
        <v>30</v>
      </c>
    </row>
    <row r="171" spans="1:3" x14ac:dyDescent="0.2">
      <c r="A171" s="58" t="s">
        <v>2644</v>
      </c>
      <c r="B171" s="58" t="s">
        <v>2645</v>
      </c>
      <c r="C171" s="59">
        <v>309</v>
      </c>
    </row>
    <row r="172" spans="1:3" x14ac:dyDescent="0.2">
      <c r="A172" s="58" t="s">
        <v>2646</v>
      </c>
      <c r="B172" s="58" t="s">
        <v>2647</v>
      </c>
      <c r="C172" s="59">
        <v>6</v>
      </c>
    </row>
    <row r="173" spans="1:3" x14ac:dyDescent="0.2">
      <c r="A173" s="58" t="s">
        <v>2648</v>
      </c>
      <c r="B173" s="58" t="s">
        <v>2649</v>
      </c>
      <c r="C173" s="59">
        <v>339</v>
      </c>
    </row>
    <row r="174" spans="1:3" x14ac:dyDescent="0.2">
      <c r="A174" s="58" t="s">
        <v>2650</v>
      </c>
      <c r="B174" s="58" t="s">
        <v>2651</v>
      </c>
      <c r="C174" s="59">
        <v>798</v>
      </c>
    </row>
    <row r="175" spans="1:3" x14ac:dyDescent="0.2">
      <c r="A175" s="58" t="s">
        <v>2652</v>
      </c>
      <c r="B175" s="58" t="s">
        <v>2653</v>
      </c>
      <c r="C175" s="59">
        <v>168</v>
      </c>
    </row>
    <row r="176" spans="1:3" x14ac:dyDescent="0.2">
      <c r="A176" s="58" t="s">
        <v>2654</v>
      </c>
      <c r="B176" s="58" t="s">
        <v>968</v>
      </c>
      <c r="C176" s="59">
        <v>24885</v>
      </c>
    </row>
    <row r="177" spans="1:3" x14ac:dyDescent="0.2">
      <c r="A177" s="58" t="s">
        <v>2655</v>
      </c>
      <c r="B177" s="58" t="s">
        <v>970</v>
      </c>
      <c r="C177" s="59">
        <v>31323</v>
      </c>
    </row>
    <row r="178" spans="1:3" x14ac:dyDescent="0.2">
      <c r="A178" s="58" t="s">
        <v>2656</v>
      </c>
      <c r="B178" s="58" t="s">
        <v>2657</v>
      </c>
      <c r="C178" s="59">
        <v>54</v>
      </c>
    </row>
    <row r="179" spans="1:3" x14ac:dyDescent="0.2">
      <c r="A179" s="58" t="s">
        <v>2658</v>
      </c>
      <c r="B179" s="58" t="s">
        <v>2659</v>
      </c>
      <c r="C179" s="59">
        <v>0</v>
      </c>
    </row>
    <row r="180" spans="1:3" x14ac:dyDescent="0.2">
      <c r="A180" s="58" t="s">
        <v>2660</v>
      </c>
      <c r="B180" s="58" t="s">
        <v>2661</v>
      </c>
      <c r="C180" s="59">
        <v>120</v>
      </c>
    </row>
    <row r="181" spans="1:3" x14ac:dyDescent="0.2">
      <c r="A181" s="58" t="s">
        <v>2662</v>
      </c>
      <c r="B181" s="58" t="s">
        <v>2663</v>
      </c>
      <c r="C181" s="59">
        <v>42</v>
      </c>
    </row>
    <row r="182" spans="1:3" x14ac:dyDescent="0.2">
      <c r="A182" s="58" t="s">
        <v>2664</v>
      </c>
      <c r="B182" s="58" t="s">
        <v>2665</v>
      </c>
      <c r="C182" s="59">
        <v>66</v>
      </c>
    </row>
    <row r="183" spans="1:3" x14ac:dyDescent="0.2">
      <c r="A183" s="58" t="s">
        <v>2666</v>
      </c>
      <c r="B183" s="58" t="s">
        <v>2667</v>
      </c>
      <c r="C183" s="59">
        <v>0</v>
      </c>
    </row>
    <row r="184" spans="1:3" x14ac:dyDescent="0.2">
      <c r="A184" s="58" t="s">
        <v>2668</v>
      </c>
      <c r="B184" s="58" t="s">
        <v>2669</v>
      </c>
      <c r="C184" s="59">
        <v>78</v>
      </c>
    </row>
    <row r="185" spans="1:3" x14ac:dyDescent="0.2">
      <c r="A185" s="58" t="s">
        <v>2670</v>
      </c>
      <c r="B185" s="58" t="s">
        <v>2671</v>
      </c>
      <c r="C185" s="59">
        <v>0</v>
      </c>
    </row>
    <row r="186" spans="1:3" x14ac:dyDescent="0.2">
      <c r="A186" s="58" t="s">
        <v>2672</v>
      </c>
      <c r="B186" s="58" t="s">
        <v>785</v>
      </c>
      <c r="C186" s="59">
        <v>84</v>
      </c>
    </row>
    <row r="187" spans="1:3" x14ac:dyDescent="0.2">
      <c r="A187" s="58" t="s">
        <v>2673</v>
      </c>
      <c r="B187" s="58" t="s">
        <v>2674</v>
      </c>
      <c r="C187" s="59">
        <v>42</v>
      </c>
    </row>
    <row r="188" spans="1:3" x14ac:dyDescent="0.2">
      <c r="A188" s="58" t="s">
        <v>2675</v>
      </c>
      <c r="B188" s="58" t="s">
        <v>2676</v>
      </c>
      <c r="C188" s="59">
        <v>48</v>
      </c>
    </row>
    <row r="189" spans="1:3" x14ac:dyDescent="0.2">
      <c r="A189" s="58" t="s">
        <v>2677</v>
      </c>
      <c r="B189" s="58" t="s">
        <v>2678</v>
      </c>
      <c r="C189" s="59">
        <v>6</v>
      </c>
    </row>
    <row r="190" spans="1:3" x14ac:dyDescent="0.2">
      <c r="A190" s="58" t="s">
        <v>2679</v>
      </c>
      <c r="B190" s="58" t="s">
        <v>2680</v>
      </c>
      <c r="C190" s="59">
        <v>102</v>
      </c>
    </row>
    <row r="191" spans="1:3" x14ac:dyDescent="0.2">
      <c r="A191" s="58" t="s">
        <v>2681</v>
      </c>
      <c r="B191" s="58" t="s">
        <v>2682</v>
      </c>
      <c r="C191" s="59">
        <v>0</v>
      </c>
    </row>
    <row r="192" spans="1:3" x14ac:dyDescent="0.2">
      <c r="A192" s="58" t="s">
        <v>2683</v>
      </c>
      <c r="B192" s="58" t="s">
        <v>2684</v>
      </c>
      <c r="C192" s="59">
        <v>297</v>
      </c>
    </row>
    <row r="193" spans="1:3" x14ac:dyDescent="0.2">
      <c r="A193" s="58" t="s">
        <v>2685</v>
      </c>
      <c r="B193" s="58" t="s">
        <v>2686</v>
      </c>
      <c r="C193" s="59">
        <v>22986</v>
      </c>
    </row>
    <row r="194" spans="1:3" x14ac:dyDescent="0.2">
      <c r="A194" s="58" t="s">
        <v>2687</v>
      </c>
      <c r="B194" s="58" t="s">
        <v>2688</v>
      </c>
      <c r="C194" s="59">
        <v>18</v>
      </c>
    </row>
    <row r="195" spans="1:3" x14ac:dyDescent="0.2">
      <c r="A195" s="58" t="s">
        <v>2689</v>
      </c>
      <c r="B195" s="58" t="s">
        <v>2690</v>
      </c>
      <c r="C195" s="59">
        <v>129</v>
      </c>
    </row>
    <row r="196" spans="1:3" x14ac:dyDescent="0.2">
      <c r="A196" s="58" t="s">
        <v>2691</v>
      </c>
      <c r="B196" s="58" t="s">
        <v>2692</v>
      </c>
      <c r="C196" s="59">
        <v>30</v>
      </c>
    </row>
    <row r="197" spans="1:3" x14ac:dyDescent="0.2">
      <c r="A197" s="58" t="s">
        <v>2693</v>
      </c>
      <c r="B197" s="58" t="s">
        <v>2694</v>
      </c>
      <c r="C197" s="59">
        <v>48</v>
      </c>
    </row>
    <row r="198" spans="1:3" x14ac:dyDescent="0.2">
      <c r="A198" s="58" t="s">
        <v>2697</v>
      </c>
      <c r="B198" s="58" t="s">
        <v>2698</v>
      </c>
      <c r="C198" s="59">
        <v>101751</v>
      </c>
    </row>
    <row r="199" spans="1:3" x14ac:dyDescent="0.2">
      <c r="A199" s="58"/>
      <c r="B199" s="58" t="s">
        <v>40</v>
      </c>
      <c r="C199" s="59">
        <v>4699716</v>
      </c>
    </row>
    <row r="200" spans="1:3" x14ac:dyDescent="0.2">
      <c r="A200" s="58" t="s">
        <v>2695</v>
      </c>
      <c r="B200" s="58" t="s">
        <v>1094</v>
      </c>
      <c r="C200" s="59">
        <v>0</v>
      </c>
    </row>
    <row r="201" spans="1:3" x14ac:dyDescent="0.2">
      <c r="A201" s="58" t="s">
        <v>2696</v>
      </c>
      <c r="B201" s="58" t="s">
        <v>1096</v>
      </c>
      <c r="C201" s="59">
        <v>0</v>
      </c>
    </row>
    <row r="202" spans="1:3" x14ac:dyDescent="0.2">
      <c r="A202" s="58" t="s">
        <v>2699</v>
      </c>
      <c r="B202" s="58" t="s">
        <v>42</v>
      </c>
      <c r="C202" s="59">
        <v>21</v>
      </c>
    </row>
    <row r="203" spans="1:3" x14ac:dyDescent="0.2">
      <c r="A203" s="58" t="s">
        <v>2700</v>
      </c>
      <c r="B203" s="58" t="s">
        <v>1099</v>
      </c>
      <c r="C203" s="59">
        <v>12</v>
      </c>
    </row>
    <row r="204" spans="1:3" x14ac:dyDescent="0.2">
      <c r="A204" s="58" t="s">
        <v>1100</v>
      </c>
      <c r="B204" s="58" t="s">
        <v>44</v>
      </c>
      <c r="C204" s="59">
        <v>3</v>
      </c>
    </row>
    <row r="205" spans="1:3" x14ac:dyDescent="0.2">
      <c r="A205" s="58"/>
      <c r="B205" s="58" t="s">
        <v>1101</v>
      </c>
      <c r="C205" s="59">
        <v>5834166</v>
      </c>
    </row>
    <row r="206" spans="1:3" x14ac:dyDescent="0.2">
      <c r="A206" s="58"/>
      <c r="B206" s="58"/>
      <c r="C206" s="59"/>
    </row>
    <row r="207" spans="1:3" x14ac:dyDescent="0.2">
      <c r="A207" s="58"/>
      <c r="B207" s="66" t="s">
        <v>45</v>
      </c>
      <c r="C207" s="60">
        <v>4699755</v>
      </c>
    </row>
    <row r="208" spans="1:3" x14ac:dyDescent="0.2">
      <c r="A208" s="61"/>
      <c r="B208" s="61"/>
      <c r="C208" s="61"/>
    </row>
    <row r="209" spans="1:3" x14ac:dyDescent="0.2">
      <c r="A209" s="75" t="s">
        <v>6920</v>
      </c>
    </row>
    <row r="210" spans="1:3" x14ac:dyDescent="0.2">
      <c r="A210" s="75" t="s">
        <v>6921</v>
      </c>
    </row>
    <row r="211" spans="1:3" x14ac:dyDescent="0.2">
      <c r="A211" s="75" t="s">
        <v>7003</v>
      </c>
    </row>
    <row r="212" spans="1:3" x14ac:dyDescent="0.2">
      <c r="A212" s="82" t="s">
        <v>6919</v>
      </c>
      <c r="B212" s="82"/>
      <c r="C212" s="82"/>
    </row>
    <row r="213" spans="1:3" x14ac:dyDescent="0.2">
      <c r="A213" s="75" t="s">
        <v>6917</v>
      </c>
    </row>
    <row r="214" spans="1:3" x14ac:dyDescent="0.2">
      <c r="A214" s="29" t="s">
        <v>46</v>
      </c>
    </row>
  </sheetData>
  <mergeCells count="1">
    <mergeCell ref="A212:C212"/>
  </mergeCells>
  <hyperlinks>
    <hyperlink ref="A212" r:id="rId1" xr:uid="{8CD85B43-733F-4E68-9067-1EA9604672F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2362</v>
      </c>
    </row>
    <row r="3" spans="1:3" x14ac:dyDescent="0.2">
      <c r="A3" s="4" t="s">
        <v>2702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2702</v>
      </c>
      <c r="C7" s="8" t="s">
        <v>727</v>
      </c>
    </row>
    <row r="8" spans="1:3" x14ac:dyDescent="0.2">
      <c r="A8" s="5" t="s">
        <v>162</v>
      </c>
      <c r="B8" s="5" t="s">
        <v>2703</v>
      </c>
      <c r="C8" s="26">
        <v>1515261</v>
      </c>
    </row>
    <row r="9" spans="1:3" x14ac:dyDescent="0.2">
      <c r="A9" s="5" t="s">
        <v>2704</v>
      </c>
      <c r="B9" s="5" t="s">
        <v>2705</v>
      </c>
      <c r="C9" s="26">
        <v>93408</v>
      </c>
    </row>
    <row r="10" spans="1:3" x14ac:dyDescent="0.2">
      <c r="A10" s="5" t="s">
        <v>2706</v>
      </c>
      <c r="B10" s="5" t="s">
        <v>2707</v>
      </c>
      <c r="C10" s="26">
        <v>244857</v>
      </c>
    </row>
    <row r="11" spans="1:3" x14ac:dyDescent="0.2">
      <c r="A11" s="5" t="s">
        <v>2708</v>
      </c>
      <c r="B11" s="5" t="s">
        <v>2709</v>
      </c>
      <c r="C11" s="26">
        <v>166869</v>
      </c>
    </row>
    <row r="12" spans="1:3" x14ac:dyDescent="0.2">
      <c r="A12" s="5" t="s">
        <v>2710</v>
      </c>
      <c r="B12" s="5" t="s">
        <v>2711</v>
      </c>
      <c r="C12" s="26">
        <v>1099722</v>
      </c>
    </row>
    <row r="13" spans="1:3" x14ac:dyDescent="0.2">
      <c r="A13" s="5"/>
      <c r="B13" s="5" t="s">
        <v>40</v>
      </c>
      <c r="C13" s="26">
        <v>3120117</v>
      </c>
    </row>
    <row r="14" spans="1:3" x14ac:dyDescent="0.2">
      <c r="A14" s="5" t="s">
        <v>1357</v>
      </c>
      <c r="B14" s="5" t="s">
        <v>42</v>
      </c>
      <c r="C14" s="26">
        <v>26889</v>
      </c>
    </row>
    <row r="15" spans="1:3" x14ac:dyDescent="0.2">
      <c r="A15" s="5" t="s">
        <v>1358</v>
      </c>
      <c r="B15" s="5" t="s">
        <v>44</v>
      </c>
      <c r="C15" s="26">
        <v>629346</v>
      </c>
    </row>
    <row r="16" spans="1:3" x14ac:dyDescent="0.2">
      <c r="A16" s="5"/>
      <c r="B16" s="5"/>
      <c r="C16" s="26"/>
    </row>
    <row r="17" spans="1:3" x14ac:dyDescent="0.2">
      <c r="A17" s="5"/>
      <c r="B17" s="27" t="s">
        <v>45</v>
      </c>
      <c r="C17" s="28">
        <v>3776355</v>
      </c>
    </row>
    <row r="18" spans="1:3" x14ac:dyDescent="0.2">
      <c r="A18" s="9"/>
      <c r="B18" s="18"/>
      <c r="C18" s="9"/>
    </row>
    <row r="19" spans="1:3" x14ac:dyDescent="0.2">
      <c r="A19" s="64" t="s">
        <v>6975</v>
      </c>
      <c r="B19" s="19"/>
    </row>
    <row r="20" spans="1:3" x14ac:dyDescent="0.2">
      <c r="A20" s="64" t="s">
        <v>7004</v>
      </c>
      <c r="B20" s="19"/>
    </row>
    <row r="21" spans="1:3" x14ac:dyDescent="0.2">
      <c r="A21" s="82" t="s">
        <v>6919</v>
      </c>
      <c r="B21" s="82"/>
      <c r="C21" s="82"/>
    </row>
    <row r="22" spans="1:3" x14ac:dyDescent="0.2">
      <c r="A22" s="64" t="s">
        <v>6917</v>
      </c>
      <c r="B22" s="19"/>
    </row>
    <row r="23" spans="1:3" x14ac:dyDescent="0.2">
      <c r="A23" s="29" t="s">
        <v>46</v>
      </c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</sheetData>
  <mergeCells count="1">
    <mergeCell ref="A21:C21"/>
  </mergeCells>
  <hyperlinks>
    <hyperlink ref="A21" r:id="rId1" xr:uid="{09801FD7-8A56-403A-B4A3-BF4824E4F80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2363</v>
      </c>
    </row>
    <row r="3" spans="1:3" x14ac:dyDescent="0.2">
      <c r="A3" s="4" t="s">
        <v>2713</v>
      </c>
    </row>
    <row r="4" spans="1:3" x14ac:dyDescent="0.2">
      <c r="A4" s="34" t="s">
        <v>2714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2713</v>
      </c>
      <c r="C7" s="8" t="s">
        <v>2715</v>
      </c>
    </row>
    <row r="8" spans="1:3" x14ac:dyDescent="0.2">
      <c r="A8" s="5" t="s">
        <v>1106</v>
      </c>
      <c r="B8" s="5" t="s">
        <v>2716</v>
      </c>
      <c r="C8" s="26">
        <v>61557</v>
      </c>
    </row>
    <row r="9" spans="1:3" x14ac:dyDescent="0.2">
      <c r="A9" s="5" t="s">
        <v>1108</v>
      </c>
      <c r="B9" s="5" t="s">
        <v>2717</v>
      </c>
      <c r="C9" s="26">
        <v>128223</v>
      </c>
    </row>
    <row r="10" spans="1:3" x14ac:dyDescent="0.2">
      <c r="A10" s="5" t="s">
        <v>1110</v>
      </c>
      <c r="B10" s="5" t="s">
        <v>2718</v>
      </c>
      <c r="C10" s="26">
        <v>449604</v>
      </c>
    </row>
    <row r="11" spans="1:3" x14ac:dyDescent="0.2">
      <c r="A11" s="5" t="s">
        <v>1112</v>
      </c>
      <c r="B11" s="5" t="s">
        <v>2719</v>
      </c>
      <c r="C11" s="26">
        <v>41454</v>
      </c>
    </row>
    <row r="12" spans="1:3" x14ac:dyDescent="0.2">
      <c r="A12" s="5" t="s">
        <v>1114</v>
      </c>
      <c r="B12" s="5" t="s">
        <v>2720</v>
      </c>
      <c r="C12" s="26">
        <v>235842</v>
      </c>
    </row>
    <row r="13" spans="1:3" x14ac:dyDescent="0.2">
      <c r="A13" s="5" t="s">
        <v>1116</v>
      </c>
      <c r="B13" s="5" t="s">
        <v>2721</v>
      </c>
      <c r="C13" s="26">
        <v>113400</v>
      </c>
    </row>
    <row r="14" spans="1:3" x14ac:dyDescent="0.2">
      <c r="A14" s="5" t="s">
        <v>1118</v>
      </c>
      <c r="B14" s="5" t="s">
        <v>2722</v>
      </c>
      <c r="C14" s="26">
        <v>82152</v>
      </c>
    </row>
    <row r="15" spans="1:3" x14ac:dyDescent="0.2">
      <c r="A15" s="5" t="s">
        <v>1120</v>
      </c>
      <c r="B15" s="5" t="s">
        <v>2723</v>
      </c>
      <c r="C15" s="26">
        <v>21864</v>
      </c>
    </row>
    <row r="16" spans="1:3" x14ac:dyDescent="0.2">
      <c r="A16" s="5" t="s">
        <v>1122</v>
      </c>
      <c r="B16" s="5" t="s">
        <v>2724</v>
      </c>
      <c r="C16" s="26">
        <v>1548</v>
      </c>
    </row>
    <row r="17" spans="1:3" x14ac:dyDescent="0.2">
      <c r="A17" s="5" t="s">
        <v>1124</v>
      </c>
      <c r="B17" s="5" t="s">
        <v>2725</v>
      </c>
      <c r="C17" s="26">
        <v>15183</v>
      </c>
    </row>
    <row r="18" spans="1:3" x14ac:dyDescent="0.2">
      <c r="A18" s="5"/>
      <c r="B18" s="5" t="s">
        <v>40</v>
      </c>
      <c r="C18" s="26">
        <v>1150833</v>
      </c>
    </row>
    <row r="19" spans="1:3" x14ac:dyDescent="0.2">
      <c r="A19" s="5" t="s">
        <v>2726</v>
      </c>
      <c r="B19" s="5" t="s">
        <v>42</v>
      </c>
      <c r="C19" s="26">
        <v>0</v>
      </c>
    </row>
    <row r="20" spans="1:3" x14ac:dyDescent="0.2">
      <c r="A20" s="5" t="s">
        <v>1129</v>
      </c>
      <c r="B20" s="5" t="s">
        <v>44</v>
      </c>
      <c r="C20" s="26">
        <v>0</v>
      </c>
    </row>
    <row r="21" spans="1:3" x14ac:dyDescent="0.2">
      <c r="A21" s="5"/>
      <c r="B21" s="5"/>
      <c r="C21" s="26"/>
    </row>
    <row r="22" spans="1:3" x14ac:dyDescent="0.2">
      <c r="A22" s="5"/>
      <c r="B22" s="27" t="s">
        <v>45</v>
      </c>
      <c r="C22" s="28">
        <v>1150833</v>
      </c>
    </row>
    <row r="23" spans="1:3" x14ac:dyDescent="0.2">
      <c r="A23" s="9"/>
      <c r="B23" s="18"/>
      <c r="C23" s="9"/>
    </row>
    <row r="24" spans="1:3" x14ac:dyDescent="0.2">
      <c r="A24" s="64" t="s">
        <v>7005</v>
      </c>
      <c r="B24" s="19"/>
    </row>
    <row r="25" spans="1:3" x14ac:dyDescent="0.2">
      <c r="A25" s="82" t="s">
        <v>6919</v>
      </c>
      <c r="B25" s="82"/>
      <c r="C25" s="82"/>
    </row>
    <row r="26" spans="1:3" x14ac:dyDescent="0.2">
      <c r="A26" s="64" t="s">
        <v>6917</v>
      </c>
      <c r="B26" s="19"/>
    </row>
    <row r="27" spans="1:3" x14ac:dyDescent="0.2">
      <c r="A27" s="29" t="s">
        <v>46</v>
      </c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5:C25"/>
  </mergeCells>
  <hyperlinks>
    <hyperlink ref="A25" r:id="rId1" xr:uid="{DE5C26A5-3EE3-4310-A4D6-594CB6BE34B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02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2375</v>
      </c>
    </row>
    <row r="3" spans="1:3" x14ac:dyDescent="0.2">
      <c r="A3" s="4" t="s">
        <v>2728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2728</v>
      </c>
      <c r="C7" s="8" t="s">
        <v>1140</v>
      </c>
    </row>
    <row r="8" spans="1:3" x14ac:dyDescent="0.2">
      <c r="A8" s="5" t="s">
        <v>1106</v>
      </c>
      <c r="B8" s="5" t="s">
        <v>2729</v>
      </c>
      <c r="C8" s="26">
        <v>291135</v>
      </c>
    </row>
    <row r="9" spans="1:3" x14ac:dyDescent="0.2">
      <c r="A9" s="5" t="s">
        <v>1110</v>
      </c>
      <c r="B9" s="5" t="s">
        <v>2730</v>
      </c>
      <c r="C9" s="26">
        <v>1412994</v>
      </c>
    </row>
    <row r="10" spans="1:3" x14ac:dyDescent="0.2">
      <c r="A10" s="5" t="s">
        <v>1112</v>
      </c>
      <c r="B10" s="5" t="s">
        <v>2731</v>
      </c>
      <c r="C10" s="26">
        <v>274905</v>
      </c>
    </row>
    <row r="11" spans="1:3" x14ac:dyDescent="0.2">
      <c r="A11" s="5" t="s">
        <v>1114</v>
      </c>
      <c r="B11" s="5" t="s">
        <v>2732</v>
      </c>
      <c r="C11" s="26">
        <v>97584</v>
      </c>
    </row>
    <row r="12" spans="1:3" x14ac:dyDescent="0.2">
      <c r="A12" s="5" t="s">
        <v>1116</v>
      </c>
      <c r="B12" s="5" t="s">
        <v>2722</v>
      </c>
      <c r="C12" s="26">
        <v>103194</v>
      </c>
    </row>
    <row r="13" spans="1:3" x14ac:dyDescent="0.2">
      <c r="A13" s="5" t="s">
        <v>1118</v>
      </c>
      <c r="B13" s="5" t="s">
        <v>2723</v>
      </c>
      <c r="C13" s="26">
        <v>48777</v>
      </c>
    </row>
    <row r="14" spans="1:3" x14ac:dyDescent="0.2">
      <c r="A14" s="5" t="s">
        <v>1122</v>
      </c>
      <c r="B14" s="5" t="s">
        <v>2719</v>
      </c>
      <c r="C14" s="26">
        <v>47811</v>
      </c>
    </row>
    <row r="15" spans="1:3" x14ac:dyDescent="0.2">
      <c r="A15" s="5" t="s">
        <v>1124</v>
      </c>
      <c r="B15" s="5" t="s">
        <v>2733</v>
      </c>
      <c r="C15" s="26">
        <v>127350</v>
      </c>
    </row>
    <row r="16" spans="1:3" x14ac:dyDescent="0.2">
      <c r="A16" s="5" t="s">
        <v>2734</v>
      </c>
      <c r="B16" s="5" t="s">
        <v>2724</v>
      </c>
      <c r="C16" s="26">
        <v>6045</v>
      </c>
    </row>
    <row r="17" spans="1:3" x14ac:dyDescent="0.2">
      <c r="A17" s="5">
        <v>16</v>
      </c>
      <c r="B17" s="5" t="s">
        <v>2725</v>
      </c>
      <c r="C17" s="26">
        <v>35343</v>
      </c>
    </row>
    <row r="18" spans="1:3" x14ac:dyDescent="0.2">
      <c r="A18" s="5"/>
      <c r="B18" s="5" t="s">
        <v>40</v>
      </c>
      <c r="C18" s="26">
        <v>2445141</v>
      </c>
    </row>
    <row r="19" spans="1:3" x14ac:dyDescent="0.2">
      <c r="A19" s="5" t="s">
        <v>2726</v>
      </c>
      <c r="B19" s="5" t="s">
        <v>42</v>
      </c>
      <c r="C19" s="26">
        <v>0</v>
      </c>
    </row>
    <row r="20" spans="1:3" x14ac:dyDescent="0.2">
      <c r="A20" s="5" t="s">
        <v>1129</v>
      </c>
      <c r="B20" s="5" t="s">
        <v>44</v>
      </c>
      <c r="C20" s="26">
        <v>0</v>
      </c>
    </row>
    <row r="21" spans="1:3" x14ac:dyDescent="0.2">
      <c r="A21" s="5"/>
      <c r="B21" s="5"/>
      <c r="C21" s="26"/>
    </row>
    <row r="22" spans="1:3" x14ac:dyDescent="0.2">
      <c r="A22" s="5"/>
      <c r="B22" s="27" t="s">
        <v>45</v>
      </c>
      <c r="C22" s="28">
        <v>2445141</v>
      </c>
    </row>
    <row r="23" spans="1:3" x14ac:dyDescent="0.2">
      <c r="A23" s="9"/>
      <c r="B23" s="18"/>
      <c r="C23" s="9"/>
    </row>
    <row r="24" spans="1:3" x14ac:dyDescent="0.2">
      <c r="A24" s="64" t="s">
        <v>7006</v>
      </c>
      <c r="B24" s="19"/>
    </row>
    <row r="25" spans="1:3" x14ac:dyDescent="0.2">
      <c r="A25" s="82" t="s">
        <v>6919</v>
      </c>
      <c r="B25" s="82"/>
      <c r="C25" s="82"/>
    </row>
    <row r="26" spans="1:3" x14ac:dyDescent="0.2">
      <c r="A26" s="64" t="s">
        <v>6917</v>
      </c>
      <c r="B26" s="19"/>
    </row>
    <row r="27" spans="1:3" x14ac:dyDescent="0.2">
      <c r="A27" s="29" t="s">
        <v>46</v>
      </c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</sheetData>
  <mergeCells count="1">
    <mergeCell ref="A25:C25"/>
  </mergeCells>
  <hyperlinks>
    <hyperlink ref="A25" r:id="rId1" xr:uid="{49BD992E-433C-475E-B2B1-60ECAA3FA57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2701</v>
      </c>
    </row>
    <row r="3" spans="1:3" x14ac:dyDescent="0.2">
      <c r="A3" s="4" t="s">
        <v>2737</v>
      </c>
    </row>
    <row r="4" spans="1:3" x14ac:dyDescent="0.2">
      <c r="A4" t="s">
        <v>2376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2737</v>
      </c>
      <c r="C7" s="8" t="s">
        <v>51</v>
      </c>
    </row>
    <row r="8" spans="1:3" x14ac:dyDescent="0.2">
      <c r="A8" s="5" t="s">
        <v>32</v>
      </c>
      <c r="B8" s="5" t="s">
        <v>2738</v>
      </c>
      <c r="C8" s="26">
        <v>869850</v>
      </c>
    </row>
    <row r="9" spans="1:3" x14ac:dyDescent="0.2">
      <c r="A9" s="5" t="s">
        <v>34</v>
      </c>
      <c r="B9" s="5" t="s">
        <v>2739</v>
      </c>
      <c r="C9" s="26">
        <v>3715050</v>
      </c>
    </row>
    <row r="10" spans="1:3" x14ac:dyDescent="0.2">
      <c r="A10" s="5" t="s">
        <v>38</v>
      </c>
      <c r="B10" s="5" t="s">
        <v>1094</v>
      </c>
      <c r="C10" s="26">
        <v>114855</v>
      </c>
    </row>
    <row r="11" spans="1:3" x14ac:dyDescent="0.2">
      <c r="A11" s="5"/>
      <c r="B11" s="5" t="s">
        <v>40</v>
      </c>
      <c r="C11" s="26">
        <v>4699755</v>
      </c>
    </row>
    <row r="12" spans="1:3" x14ac:dyDescent="0.2">
      <c r="A12" s="5" t="s">
        <v>41</v>
      </c>
      <c r="B12" s="5" t="s">
        <v>42</v>
      </c>
      <c r="C12" s="26">
        <v>0</v>
      </c>
    </row>
    <row r="13" spans="1:3" x14ac:dyDescent="0.2">
      <c r="A13" s="5" t="s">
        <v>43</v>
      </c>
      <c r="B13" s="5" t="s">
        <v>44</v>
      </c>
      <c r="C13" s="26">
        <v>0</v>
      </c>
    </row>
    <row r="14" spans="1:3" x14ac:dyDescent="0.2">
      <c r="A14" s="5"/>
    </row>
    <row r="15" spans="1:3" x14ac:dyDescent="0.2">
      <c r="A15" s="5"/>
      <c r="B15" s="27" t="s">
        <v>45</v>
      </c>
      <c r="C15" s="28">
        <v>4699755</v>
      </c>
    </row>
    <row r="16" spans="1:3" x14ac:dyDescent="0.2">
      <c r="A16" s="9"/>
      <c r="B16" s="18"/>
      <c r="C16" s="9"/>
    </row>
    <row r="17" spans="1:3" x14ac:dyDescent="0.2">
      <c r="A17" s="64" t="s">
        <v>7007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8:C18"/>
  </mergeCells>
  <hyperlinks>
    <hyperlink ref="A18" r:id="rId1" xr:uid="{DD63C8C1-53F2-47CB-875F-C0254245A68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233E-F12E-414A-9C03-E8164533BCA8}">
  <sheetPr>
    <pageSetUpPr fitToPage="1"/>
  </sheetPr>
  <dimension ref="A1:H1034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40"/>
    <col min="2" max="2" width="33.7109375" style="40" customWidth="1"/>
    <col min="3" max="8" width="18.7109375" style="40" customWidth="1"/>
    <col min="9" max="16384" width="9.140625" style="40"/>
  </cols>
  <sheetData>
    <row r="1" spans="1:8" x14ac:dyDescent="0.2">
      <c r="A1" s="52" t="s">
        <v>18</v>
      </c>
    </row>
    <row r="3" spans="1:8" x14ac:dyDescent="0.2">
      <c r="A3" s="41" t="s">
        <v>22</v>
      </c>
    </row>
    <row r="4" spans="1:8" x14ac:dyDescent="0.2">
      <c r="A4" s="40" t="s">
        <v>23</v>
      </c>
    </row>
    <row r="5" spans="1:8" x14ac:dyDescent="0.2">
      <c r="A5" s="40" t="s">
        <v>19</v>
      </c>
    </row>
    <row r="7" spans="1:8" ht="22.5" x14ac:dyDescent="0.2">
      <c r="A7" s="42" t="s">
        <v>24</v>
      </c>
      <c r="B7" s="43" t="s">
        <v>25</v>
      </c>
      <c r="C7" s="44" t="s">
        <v>26</v>
      </c>
      <c r="D7" s="44" t="s">
        <v>27</v>
      </c>
      <c r="E7" s="44" t="s">
        <v>28</v>
      </c>
      <c r="F7" s="44" t="s">
        <v>29</v>
      </c>
      <c r="G7" s="44" t="s">
        <v>30</v>
      </c>
      <c r="H7" s="45" t="s">
        <v>31</v>
      </c>
    </row>
    <row r="8" spans="1:8" x14ac:dyDescent="0.2">
      <c r="A8" s="46" t="s">
        <v>32</v>
      </c>
      <c r="B8" s="46" t="s">
        <v>33</v>
      </c>
      <c r="C8" s="23">
        <v>3024555</v>
      </c>
      <c r="D8" s="23">
        <v>3169791</v>
      </c>
      <c r="E8" s="23">
        <v>3176586</v>
      </c>
      <c r="F8" s="23">
        <v>3065241</v>
      </c>
      <c r="G8" s="23">
        <v>3498393</v>
      </c>
      <c r="H8" s="23">
        <v>3486426</v>
      </c>
    </row>
    <row r="9" spans="1:8" x14ac:dyDescent="0.2">
      <c r="A9" s="46" t="s">
        <v>34</v>
      </c>
      <c r="B9" s="46" t="s">
        <v>35</v>
      </c>
      <c r="C9" s="23">
        <v>590019</v>
      </c>
      <c r="D9" s="23">
        <v>433389</v>
      </c>
      <c r="E9" s="23">
        <v>381735</v>
      </c>
      <c r="F9" s="23">
        <v>531372</v>
      </c>
      <c r="G9" s="23">
        <v>129153</v>
      </c>
      <c r="H9" s="23">
        <v>159663</v>
      </c>
    </row>
    <row r="10" spans="1:8" x14ac:dyDescent="0.2">
      <c r="A10" s="46" t="s">
        <v>36</v>
      </c>
      <c r="B10" s="46" t="s">
        <v>37</v>
      </c>
      <c r="C10" s="23">
        <v>53088</v>
      </c>
      <c r="D10" s="23">
        <v>55221</v>
      </c>
      <c r="E10" s="23">
        <v>92763</v>
      </c>
      <c r="F10" s="23">
        <v>66096</v>
      </c>
      <c r="G10" s="23">
        <v>27825</v>
      </c>
      <c r="H10" s="23">
        <v>27363</v>
      </c>
    </row>
    <row r="11" spans="1:8" x14ac:dyDescent="0.2">
      <c r="A11" s="46" t="s">
        <v>38</v>
      </c>
      <c r="B11" s="46" t="s">
        <v>39</v>
      </c>
      <c r="C11" s="23">
        <v>8829</v>
      </c>
      <c r="D11" s="23">
        <v>7647</v>
      </c>
      <c r="E11" s="23">
        <v>20592</v>
      </c>
      <c r="F11" s="23">
        <v>10086</v>
      </c>
      <c r="G11" s="23">
        <v>19242</v>
      </c>
      <c r="H11" s="23">
        <v>8604</v>
      </c>
    </row>
    <row r="12" spans="1:8" x14ac:dyDescent="0.2">
      <c r="A12" s="46"/>
      <c r="B12" s="46" t="s">
        <v>40</v>
      </c>
      <c r="C12" s="23">
        <v>3676491</v>
      </c>
      <c r="D12" s="23">
        <v>3666051</v>
      </c>
      <c r="E12" s="23">
        <v>3671673</v>
      </c>
      <c r="F12" s="23">
        <v>3672798</v>
      </c>
      <c r="G12" s="23">
        <v>3674613</v>
      </c>
      <c r="H12" s="23">
        <v>3682059</v>
      </c>
    </row>
    <row r="13" spans="1:8" x14ac:dyDescent="0.2">
      <c r="A13" s="46" t="s">
        <v>41</v>
      </c>
      <c r="B13" s="46" t="s">
        <v>42</v>
      </c>
      <c r="C13" s="23">
        <v>8538</v>
      </c>
      <c r="D13" s="23">
        <v>5691</v>
      </c>
      <c r="E13" s="23">
        <v>5577</v>
      </c>
      <c r="F13" s="23">
        <v>5829</v>
      </c>
      <c r="G13" s="23">
        <v>4113</v>
      </c>
      <c r="H13" s="23">
        <v>4545</v>
      </c>
    </row>
    <row r="14" spans="1:8" x14ac:dyDescent="0.2">
      <c r="A14" s="46" t="s">
        <v>43</v>
      </c>
      <c r="B14" s="46" t="s">
        <v>44</v>
      </c>
      <c r="C14" s="23">
        <v>719808</v>
      </c>
      <c r="D14" s="23">
        <v>733095</v>
      </c>
      <c r="E14" s="23">
        <v>727584</v>
      </c>
      <c r="F14" s="23">
        <v>726207</v>
      </c>
      <c r="G14" s="23">
        <v>726108</v>
      </c>
      <c r="H14" s="23">
        <v>718236</v>
      </c>
    </row>
    <row r="15" spans="1:8" x14ac:dyDescent="0.2">
      <c r="A15" s="46"/>
      <c r="B15" s="46"/>
      <c r="C15" s="23"/>
      <c r="D15" s="23"/>
      <c r="E15" s="23"/>
      <c r="F15" s="23"/>
      <c r="G15" s="23"/>
      <c r="H15" s="23"/>
    </row>
    <row r="16" spans="1:8" s="41" customFormat="1" x14ac:dyDescent="0.2">
      <c r="A16" s="47"/>
      <c r="B16" s="47" t="s">
        <v>45</v>
      </c>
      <c r="C16" s="30">
        <v>4404834</v>
      </c>
      <c r="D16" s="30">
        <v>4404834</v>
      </c>
      <c r="E16" s="30">
        <v>4404834</v>
      </c>
      <c r="F16" s="30">
        <v>4404834</v>
      </c>
      <c r="G16" s="30">
        <v>4404834</v>
      </c>
      <c r="H16" s="30">
        <v>4404834</v>
      </c>
    </row>
    <row r="17" spans="1:8" x14ac:dyDescent="0.2">
      <c r="A17" s="48"/>
      <c r="B17" s="49"/>
      <c r="C17" s="48"/>
      <c r="D17" s="48"/>
      <c r="E17" s="48"/>
      <c r="F17" s="48"/>
      <c r="G17" s="48"/>
      <c r="H17" s="48"/>
    </row>
    <row r="18" spans="1:8" x14ac:dyDescent="0.2">
      <c r="A18" s="64" t="s">
        <v>6992</v>
      </c>
      <c r="B18" s="50"/>
      <c r="C18" s="51"/>
      <c r="D18" s="51"/>
      <c r="E18" s="51"/>
      <c r="F18" s="51"/>
      <c r="G18" s="51"/>
      <c r="H18" s="51"/>
    </row>
    <row r="19" spans="1:8" x14ac:dyDescent="0.2">
      <c r="A19" s="82" t="s">
        <v>6993</v>
      </c>
      <c r="B19" s="82"/>
      <c r="C19" s="82"/>
      <c r="D19" s="51"/>
      <c r="E19" s="51"/>
      <c r="F19" s="51"/>
      <c r="G19" s="51"/>
      <c r="H19" s="51"/>
    </row>
    <row r="20" spans="1:8" x14ac:dyDescent="0.2">
      <c r="A20" s="64" t="s">
        <v>6917</v>
      </c>
      <c r="B20" s="50"/>
      <c r="C20" s="51"/>
      <c r="D20" s="51"/>
      <c r="E20" s="51"/>
      <c r="F20" s="51"/>
      <c r="G20" s="51"/>
      <c r="H20" s="51"/>
    </row>
    <row r="21" spans="1:8" x14ac:dyDescent="0.2">
      <c r="A21" s="29" t="s">
        <v>46</v>
      </c>
      <c r="B21" s="50"/>
      <c r="C21" s="51"/>
      <c r="D21" s="51"/>
      <c r="E21" s="51"/>
      <c r="F21" s="51"/>
      <c r="G21" s="51"/>
      <c r="H21" s="51"/>
    </row>
    <row r="22" spans="1:8" x14ac:dyDescent="0.2">
      <c r="A22" s="29"/>
      <c r="B22" s="52"/>
    </row>
    <row r="23" spans="1:8" x14ac:dyDescent="0.2">
      <c r="B23" s="52"/>
    </row>
    <row r="24" spans="1:8" x14ac:dyDescent="0.2">
      <c r="B24" s="52"/>
    </row>
    <row r="25" spans="1:8" x14ac:dyDescent="0.2">
      <c r="B25" s="52"/>
    </row>
    <row r="26" spans="1:8" x14ac:dyDescent="0.2">
      <c r="B26" s="52"/>
    </row>
    <row r="27" spans="1:8" x14ac:dyDescent="0.2">
      <c r="B27" s="52"/>
    </row>
    <row r="28" spans="1:8" x14ac:dyDescent="0.2">
      <c r="B28" s="52"/>
    </row>
    <row r="29" spans="1:8" x14ac:dyDescent="0.2">
      <c r="B29" s="52"/>
    </row>
    <row r="30" spans="1:8" x14ac:dyDescent="0.2">
      <c r="B30" s="52"/>
    </row>
    <row r="31" spans="1:8" x14ac:dyDescent="0.2">
      <c r="B31" s="52"/>
    </row>
    <row r="32" spans="1:8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2"/>
    </row>
    <row r="40" spans="2:2" x14ac:dyDescent="0.2">
      <c r="B40" s="52"/>
    </row>
    <row r="41" spans="2:2" x14ac:dyDescent="0.2">
      <c r="B41" s="52"/>
    </row>
    <row r="42" spans="2:2" x14ac:dyDescent="0.2">
      <c r="B42" s="52"/>
    </row>
    <row r="43" spans="2:2" x14ac:dyDescent="0.2">
      <c r="B43" s="52"/>
    </row>
    <row r="44" spans="2:2" x14ac:dyDescent="0.2">
      <c r="B44" s="52"/>
    </row>
    <row r="45" spans="2:2" x14ac:dyDescent="0.2">
      <c r="B45" s="52"/>
    </row>
    <row r="46" spans="2:2" x14ac:dyDescent="0.2">
      <c r="B46" s="52"/>
    </row>
    <row r="47" spans="2:2" x14ac:dyDescent="0.2">
      <c r="B47" s="52"/>
    </row>
    <row r="48" spans="2:2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  <row r="119" spans="2:2" x14ac:dyDescent="0.2">
      <c r="B119" s="52"/>
    </row>
    <row r="120" spans="2:2" x14ac:dyDescent="0.2">
      <c r="B120" s="52"/>
    </row>
    <row r="121" spans="2:2" x14ac:dyDescent="0.2">
      <c r="B121" s="52"/>
    </row>
    <row r="122" spans="2:2" x14ac:dyDescent="0.2">
      <c r="B122" s="52"/>
    </row>
    <row r="123" spans="2:2" x14ac:dyDescent="0.2">
      <c r="B123" s="52"/>
    </row>
    <row r="124" spans="2:2" x14ac:dyDescent="0.2">
      <c r="B124" s="52"/>
    </row>
    <row r="125" spans="2:2" x14ac:dyDescent="0.2">
      <c r="B125" s="52"/>
    </row>
    <row r="126" spans="2:2" x14ac:dyDescent="0.2">
      <c r="B126" s="52"/>
    </row>
    <row r="127" spans="2:2" x14ac:dyDescent="0.2">
      <c r="B127" s="52"/>
    </row>
    <row r="128" spans="2:2" x14ac:dyDescent="0.2">
      <c r="B128" s="52"/>
    </row>
    <row r="129" spans="2:2" x14ac:dyDescent="0.2">
      <c r="B129" s="52"/>
    </row>
    <row r="130" spans="2:2" x14ac:dyDescent="0.2">
      <c r="B130" s="52"/>
    </row>
    <row r="131" spans="2:2" x14ac:dyDescent="0.2">
      <c r="B131" s="52"/>
    </row>
    <row r="132" spans="2:2" x14ac:dyDescent="0.2">
      <c r="B132" s="52"/>
    </row>
    <row r="133" spans="2:2" x14ac:dyDescent="0.2">
      <c r="B133" s="52"/>
    </row>
    <row r="134" spans="2:2" x14ac:dyDescent="0.2">
      <c r="B134" s="52"/>
    </row>
    <row r="135" spans="2:2" x14ac:dyDescent="0.2">
      <c r="B135" s="52"/>
    </row>
    <row r="136" spans="2:2" x14ac:dyDescent="0.2">
      <c r="B136" s="52"/>
    </row>
    <row r="137" spans="2:2" x14ac:dyDescent="0.2">
      <c r="B137" s="52"/>
    </row>
    <row r="138" spans="2:2" x14ac:dyDescent="0.2">
      <c r="B138" s="52"/>
    </row>
    <row r="139" spans="2:2" x14ac:dyDescent="0.2">
      <c r="B139" s="52"/>
    </row>
    <row r="140" spans="2:2" x14ac:dyDescent="0.2">
      <c r="B140" s="52"/>
    </row>
    <row r="141" spans="2:2" x14ac:dyDescent="0.2">
      <c r="B141" s="52"/>
    </row>
    <row r="142" spans="2:2" x14ac:dyDescent="0.2">
      <c r="B142" s="52"/>
    </row>
    <row r="143" spans="2:2" x14ac:dyDescent="0.2">
      <c r="B143" s="52"/>
    </row>
    <row r="144" spans="2:2" x14ac:dyDescent="0.2">
      <c r="B144" s="52"/>
    </row>
    <row r="145" spans="2:2" x14ac:dyDescent="0.2">
      <c r="B145" s="52"/>
    </row>
    <row r="146" spans="2:2" x14ac:dyDescent="0.2">
      <c r="B146" s="52"/>
    </row>
    <row r="147" spans="2:2" x14ac:dyDescent="0.2">
      <c r="B147" s="52"/>
    </row>
    <row r="148" spans="2:2" x14ac:dyDescent="0.2">
      <c r="B148" s="52"/>
    </row>
    <row r="149" spans="2:2" x14ac:dyDescent="0.2">
      <c r="B149" s="52"/>
    </row>
    <row r="150" spans="2:2" x14ac:dyDescent="0.2">
      <c r="B150" s="52"/>
    </row>
    <row r="151" spans="2:2" x14ac:dyDescent="0.2">
      <c r="B151" s="52"/>
    </row>
    <row r="152" spans="2:2" x14ac:dyDescent="0.2">
      <c r="B152" s="52"/>
    </row>
    <row r="153" spans="2:2" x14ac:dyDescent="0.2">
      <c r="B153" s="52"/>
    </row>
    <row r="154" spans="2:2" x14ac:dyDescent="0.2">
      <c r="B154" s="52"/>
    </row>
    <row r="155" spans="2:2" x14ac:dyDescent="0.2">
      <c r="B155" s="52"/>
    </row>
    <row r="156" spans="2:2" x14ac:dyDescent="0.2">
      <c r="B156" s="52"/>
    </row>
    <row r="157" spans="2:2" x14ac:dyDescent="0.2">
      <c r="B157" s="52"/>
    </row>
    <row r="158" spans="2:2" x14ac:dyDescent="0.2">
      <c r="B158" s="52"/>
    </row>
    <row r="159" spans="2:2" x14ac:dyDescent="0.2">
      <c r="B159" s="52"/>
    </row>
    <row r="160" spans="2:2" x14ac:dyDescent="0.2">
      <c r="B160" s="52"/>
    </row>
    <row r="161" spans="2:2" x14ac:dyDescent="0.2">
      <c r="B161" s="52"/>
    </row>
    <row r="162" spans="2:2" x14ac:dyDescent="0.2">
      <c r="B162" s="52"/>
    </row>
    <row r="163" spans="2:2" x14ac:dyDescent="0.2">
      <c r="B163" s="52"/>
    </row>
    <row r="164" spans="2:2" x14ac:dyDescent="0.2">
      <c r="B164" s="52"/>
    </row>
    <row r="165" spans="2:2" x14ac:dyDescent="0.2">
      <c r="B165" s="52"/>
    </row>
    <row r="166" spans="2:2" x14ac:dyDescent="0.2">
      <c r="B166" s="52"/>
    </row>
    <row r="167" spans="2:2" x14ac:dyDescent="0.2">
      <c r="B167" s="52"/>
    </row>
    <row r="168" spans="2:2" x14ac:dyDescent="0.2">
      <c r="B168" s="52"/>
    </row>
    <row r="169" spans="2:2" x14ac:dyDescent="0.2">
      <c r="B169" s="52"/>
    </row>
    <row r="170" spans="2:2" x14ac:dyDescent="0.2">
      <c r="B170" s="52"/>
    </row>
    <row r="171" spans="2:2" x14ac:dyDescent="0.2">
      <c r="B171" s="52"/>
    </row>
    <row r="172" spans="2:2" x14ac:dyDescent="0.2">
      <c r="B172" s="52"/>
    </row>
    <row r="173" spans="2:2" x14ac:dyDescent="0.2">
      <c r="B173" s="52"/>
    </row>
    <row r="174" spans="2:2" x14ac:dyDescent="0.2">
      <c r="B174" s="52"/>
    </row>
    <row r="175" spans="2:2" x14ac:dyDescent="0.2">
      <c r="B175" s="52"/>
    </row>
    <row r="176" spans="2:2" x14ac:dyDescent="0.2">
      <c r="B176" s="52"/>
    </row>
    <row r="177" spans="2:2" x14ac:dyDescent="0.2">
      <c r="B177" s="52"/>
    </row>
    <row r="178" spans="2:2" x14ac:dyDescent="0.2">
      <c r="B178" s="52"/>
    </row>
    <row r="179" spans="2:2" x14ac:dyDescent="0.2">
      <c r="B179" s="52"/>
    </row>
    <row r="180" spans="2:2" x14ac:dyDescent="0.2">
      <c r="B180" s="52"/>
    </row>
    <row r="181" spans="2:2" x14ac:dyDescent="0.2">
      <c r="B181" s="52"/>
    </row>
    <row r="182" spans="2:2" x14ac:dyDescent="0.2">
      <c r="B182" s="52"/>
    </row>
    <row r="183" spans="2:2" x14ac:dyDescent="0.2">
      <c r="B183" s="52"/>
    </row>
    <row r="184" spans="2:2" x14ac:dyDescent="0.2">
      <c r="B184" s="52"/>
    </row>
    <row r="185" spans="2:2" x14ac:dyDescent="0.2">
      <c r="B185" s="52"/>
    </row>
    <row r="186" spans="2:2" x14ac:dyDescent="0.2">
      <c r="B186" s="52"/>
    </row>
    <row r="187" spans="2:2" x14ac:dyDescent="0.2">
      <c r="B187" s="52"/>
    </row>
    <row r="188" spans="2:2" x14ac:dyDescent="0.2">
      <c r="B188" s="52"/>
    </row>
    <row r="189" spans="2:2" x14ac:dyDescent="0.2">
      <c r="B189" s="52"/>
    </row>
    <row r="190" spans="2:2" x14ac:dyDescent="0.2">
      <c r="B190" s="52"/>
    </row>
    <row r="191" spans="2:2" x14ac:dyDescent="0.2">
      <c r="B191" s="52"/>
    </row>
    <row r="192" spans="2:2" x14ac:dyDescent="0.2">
      <c r="B192" s="52"/>
    </row>
    <row r="193" spans="2:2" x14ac:dyDescent="0.2">
      <c r="B193" s="52"/>
    </row>
    <row r="194" spans="2:2" x14ac:dyDescent="0.2">
      <c r="B194" s="52"/>
    </row>
    <row r="195" spans="2:2" x14ac:dyDescent="0.2">
      <c r="B195" s="52"/>
    </row>
    <row r="196" spans="2:2" x14ac:dyDescent="0.2">
      <c r="B196" s="52"/>
    </row>
    <row r="197" spans="2:2" x14ac:dyDescent="0.2">
      <c r="B197" s="52"/>
    </row>
    <row r="198" spans="2:2" x14ac:dyDescent="0.2">
      <c r="B198" s="52"/>
    </row>
    <row r="199" spans="2:2" x14ac:dyDescent="0.2">
      <c r="B199" s="52"/>
    </row>
    <row r="200" spans="2:2" x14ac:dyDescent="0.2">
      <c r="B200" s="52"/>
    </row>
    <row r="201" spans="2:2" x14ac:dyDescent="0.2">
      <c r="B201" s="52"/>
    </row>
    <row r="202" spans="2:2" x14ac:dyDescent="0.2">
      <c r="B202" s="52"/>
    </row>
    <row r="203" spans="2:2" x14ac:dyDescent="0.2">
      <c r="B203" s="52"/>
    </row>
    <row r="204" spans="2:2" x14ac:dyDescent="0.2">
      <c r="B204" s="52"/>
    </row>
    <row r="205" spans="2:2" x14ac:dyDescent="0.2">
      <c r="B205" s="52"/>
    </row>
    <row r="206" spans="2:2" x14ac:dyDescent="0.2">
      <c r="B206" s="52"/>
    </row>
    <row r="207" spans="2:2" x14ac:dyDescent="0.2">
      <c r="B207" s="52"/>
    </row>
    <row r="208" spans="2:2" x14ac:dyDescent="0.2">
      <c r="B208" s="52"/>
    </row>
    <row r="209" spans="2:2" x14ac:dyDescent="0.2">
      <c r="B209" s="52"/>
    </row>
    <row r="210" spans="2:2" x14ac:dyDescent="0.2">
      <c r="B210" s="52"/>
    </row>
    <row r="211" spans="2:2" x14ac:dyDescent="0.2">
      <c r="B211" s="52"/>
    </row>
    <row r="212" spans="2:2" x14ac:dyDescent="0.2">
      <c r="B212" s="52"/>
    </row>
    <row r="213" spans="2:2" x14ac:dyDescent="0.2">
      <c r="B213" s="52"/>
    </row>
    <row r="214" spans="2:2" x14ac:dyDescent="0.2">
      <c r="B214" s="52"/>
    </row>
    <row r="215" spans="2:2" x14ac:dyDescent="0.2">
      <c r="B215" s="52"/>
    </row>
    <row r="216" spans="2:2" x14ac:dyDescent="0.2">
      <c r="B216" s="52"/>
    </row>
    <row r="217" spans="2:2" x14ac:dyDescent="0.2">
      <c r="B217" s="52"/>
    </row>
    <row r="218" spans="2:2" x14ac:dyDescent="0.2">
      <c r="B218" s="52"/>
    </row>
    <row r="219" spans="2:2" x14ac:dyDescent="0.2">
      <c r="B219" s="52"/>
    </row>
    <row r="220" spans="2:2" x14ac:dyDescent="0.2">
      <c r="B220" s="52"/>
    </row>
    <row r="221" spans="2:2" x14ac:dyDescent="0.2">
      <c r="B221" s="52"/>
    </row>
    <row r="222" spans="2:2" x14ac:dyDescent="0.2">
      <c r="B222" s="52"/>
    </row>
    <row r="223" spans="2:2" x14ac:dyDescent="0.2">
      <c r="B223" s="52"/>
    </row>
    <row r="224" spans="2:2" x14ac:dyDescent="0.2">
      <c r="B224" s="52"/>
    </row>
    <row r="225" spans="2:2" x14ac:dyDescent="0.2">
      <c r="B225" s="52"/>
    </row>
    <row r="226" spans="2:2" x14ac:dyDescent="0.2">
      <c r="B226" s="52"/>
    </row>
    <row r="227" spans="2:2" x14ac:dyDescent="0.2">
      <c r="B227" s="52"/>
    </row>
    <row r="228" spans="2:2" x14ac:dyDescent="0.2">
      <c r="B228" s="52"/>
    </row>
    <row r="229" spans="2:2" x14ac:dyDescent="0.2">
      <c r="B229" s="52"/>
    </row>
    <row r="230" spans="2:2" x14ac:dyDescent="0.2">
      <c r="B230" s="52"/>
    </row>
    <row r="231" spans="2:2" x14ac:dyDescent="0.2">
      <c r="B231" s="52"/>
    </row>
    <row r="232" spans="2:2" x14ac:dyDescent="0.2">
      <c r="B232" s="52"/>
    </row>
    <row r="233" spans="2:2" x14ac:dyDescent="0.2">
      <c r="B233" s="52"/>
    </row>
    <row r="234" spans="2:2" x14ac:dyDescent="0.2">
      <c r="B234" s="52"/>
    </row>
    <row r="235" spans="2:2" x14ac:dyDescent="0.2">
      <c r="B235" s="52"/>
    </row>
    <row r="236" spans="2:2" x14ac:dyDescent="0.2">
      <c r="B236" s="52"/>
    </row>
    <row r="237" spans="2:2" x14ac:dyDescent="0.2">
      <c r="B237" s="52"/>
    </row>
    <row r="238" spans="2:2" x14ac:dyDescent="0.2">
      <c r="B238" s="52"/>
    </row>
    <row r="239" spans="2:2" x14ac:dyDescent="0.2">
      <c r="B239" s="52"/>
    </row>
    <row r="240" spans="2:2" x14ac:dyDescent="0.2">
      <c r="B240" s="52"/>
    </row>
    <row r="241" spans="2:2" x14ac:dyDescent="0.2">
      <c r="B241" s="52"/>
    </row>
    <row r="242" spans="2:2" x14ac:dyDescent="0.2">
      <c r="B242" s="52"/>
    </row>
    <row r="243" spans="2:2" x14ac:dyDescent="0.2">
      <c r="B243" s="52"/>
    </row>
    <row r="244" spans="2:2" x14ac:dyDescent="0.2">
      <c r="B244" s="52"/>
    </row>
    <row r="245" spans="2:2" x14ac:dyDescent="0.2">
      <c r="B245" s="52"/>
    </row>
    <row r="246" spans="2:2" x14ac:dyDescent="0.2">
      <c r="B246" s="52"/>
    </row>
    <row r="247" spans="2:2" x14ac:dyDescent="0.2">
      <c r="B247" s="52"/>
    </row>
    <row r="248" spans="2:2" x14ac:dyDescent="0.2">
      <c r="B248" s="52"/>
    </row>
    <row r="249" spans="2:2" x14ac:dyDescent="0.2">
      <c r="B249" s="52"/>
    </row>
    <row r="250" spans="2:2" x14ac:dyDescent="0.2">
      <c r="B250" s="52"/>
    </row>
    <row r="251" spans="2:2" x14ac:dyDescent="0.2">
      <c r="B251" s="52"/>
    </row>
    <row r="252" spans="2:2" x14ac:dyDescent="0.2">
      <c r="B252" s="52"/>
    </row>
    <row r="253" spans="2:2" x14ac:dyDescent="0.2">
      <c r="B253" s="52"/>
    </row>
    <row r="254" spans="2:2" x14ac:dyDescent="0.2">
      <c r="B254" s="52"/>
    </row>
    <row r="255" spans="2:2" x14ac:dyDescent="0.2">
      <c r="B255" s="52"/>
    </row>
    <row r="256" spans="2:2" x14ac:dyDescent="0.2">
      <c r="B256" s="52"/>
    </row>
    <row r="257" spans="2:2" x14ac:dyDescent="0.2">
      <c r="B257" s="52"/>
    </row>
    <row r="258" spans="2:2" x14ac:dyDescent="0.2">
      <c r="B258" s="52"/>
    </row>
    <row r="259" spans="2:2" x14ac:dyDescent="0.2">
      <c r="B259" s="52"/>
    </row>
    <row r="260" spans="2:2" x14ac:dyDescent="0.2">
      <c r="B260" s="52"/>
    </row>
    <row r="261" spans="2:2" x14ac:dyDescent="0.2">
      <c r="B261" s="52"/>
    </row>
    <row r="262" spans="2:2" x14ac:dyDescent="0.2">
      <c r="B262" s="52"/>
    </row>
    <row r="263" spans="2:2" x14ac:dyDescent="0.2">
      <c r="B263" s="52"/>
    </row>
    <row r="264" spans="2:2" x14ac:dyDescent="0.2">
      <c r="B264" s="52"/>
    </row>
    <row r="265" spans="2:2" x14ac:dyDescent="0.2">
      <c r="B265" s="52"/>
    </row>
    <row r="266" spans="2:2" x14ac:dyDescent="0.2">
      <c r="B266" s="52"/>
    </row>
    <row r="267" spans="2:2" x14ac:dyDescent="0.2">
      <c r="B267" s="52"/>
    </row>
    <row r="268" spans="2:2" x14ac:dyDescent="0.2">
      <c r="B268" s="52"/>
    </row>
    <row r="269" spans="2:2" x14ac:dyDescent="0.2">
      <c r="B269" s="52"/>
    </row>
    <row r="270" spans="2:2" x14ac:dyDescent="0.2">
      <c r="B270" s="52"/>
    </row>
    <row r="271" spans="2:2" x14ac:dyDescent="0.2">
      <c r="B271" s="52"/>
    </row>
    <row r="272" spans="2:2" x14ac:dyDescent="0.2">
      <c r="B272" s="52"/>
    </row>
    <row r="273" spans="2:2" x14ac:dyDescent="0.2">
      <c r="B273" s="52"/>
    </row>
    <row r="274" spans="2:2" x14ac:dyDescent="0.2">
      <c r="B274" s="52"/>
    </row>
    <row r="275" spans="2:2" x14ac:dyDescent="0.2">
      <c r="B275" s="52"/>
    </row>
    <row r="276" spans="2:2" x14ac:dyDescent="0.2">
      <c r="B276" s="52"/>
    </row>
    <row r="277" spans="2:2" x14ac:dyDescent="0.2">
      <c r="B277" s="52"/>
    </row>
    <row r="278" spans="2:2" x14ac:dyDescent="0.2">
      <c r="B278" s="52"/>
    </row>
    <row r="279" spans="2:2" x14ac:dyDescent="0.2">
      <c r="B279" s="52"/>
    </row>
    <row r="280" spans="2:2" x14ac:dyDescent="0.2">
      <c r="B280" s="52"/>
    </row>
    <row r="281" spans="2:2" x14ac:dyDescent="0.2">
      <c r="B281" s="52"/>
    </row>
    <row r="282" spans="2:2" x14ac:dyDescent="0.2">
      <c r="B282" s="52"/>
    </row>
    <row r="283" spans="2:2" x14ac:dyDescent="0.2">
      <c r="B283" s="52"/>
    </row>
    <row r="284" spans="2:2" x14ac:dyDescent="0.2">
      <c r="B284" s="52"/>
    </row>
    <row r="285" spans="2:2" x14ac:dyDescent="0.2">
      <c r="B285" s="52"/>
    </row>
    <row r="286" spans="2:2" x14ac:dyDescent="0.2">
      <c r="B286" s="52"/>
    </row>
    <row r="287" spans="2:2" x14ac:dyDescent="0.2">
      <c r="B287" s="52"/>
    </row>
    <row r="288" spans="2:2" x14ac:dyDescent="0.2">
      <c r="B288" s="52"/>
    </row>
    <row r="289" spans="2:2" x14ac:dyDescent="0.2">
      <c r="B289" s="52"/>
    </row>
    <row r="290" spans="2:2" x14ac:dyDescent="0.2">
      <c r="B290" s="52"/>
    </row>
    <row r="291" spans="2:2" x14ac:dyDescent="0.2">
      <c r="B291" s="52"/>
    </row>
    <row r="292" spans="2:2" x14ac:dyDescent="0.2">
      <c r="B292" s="52"/>
    </row>
    <row r="293" spans="2:2" x14ac:dyDescent="0.2">
      <c r="B293" s="52"/>
    </row>
    <row r="294" spans="2:2" x14ac:dyDescent="0.2">
      <c r="B294" s="52"/>
    </row>
    <row r="295" spans="2:2" x14ac:dyDescent="0.2">
      <c r="B295" s="52"/>
    </row>
    <row r="296" spans="2:2" x14ac:dyDescent="0.2">
      <c r="B296" s="52"/>
    </row>
    <row r="297" spans="2:2" x14ac:dyDescent="0.2">
      <c r="B297" s="52"/>
    </row>
    <row r="298" spans="2:2" x14ac:dyDescent="0.2">
      <c r="B298" s="52"/>
    </row>
    <row r="299" spans="2:2" x14ac:dyDescent="0.2">
      <c r="B299" s="52"/>
    </row>
    <row r="300" spans="2:2" x14ac:dyDescent="0.2">
      <c r="B300" s="52"/>
    </row>
    <row r="301" spans="2:2" x14ac:dyDescent="0.2">
      <c r="B301" s="52"/>
    </row>
    <row r="302" spans="2:2" x14ac:dyDescent="0.2">
      <c r="B302" s="52"/>
    </row>
    <row r="303" spans="2:2" x14ac:dyDescent="0.2">
      <c r="B303" s="52"/>
    </row>
    <row r="304" spans="2:2" x14ac:dyDescent="0.2">
      <c r="B304" s="52"/>
    </row>
    <row r="305" spans="2:2" x14ac:dyDescent="0.2">
      <c r="B305" s="52"/>
    </row>
    <row r="306" spans="2:2" x14ac:dyDescent="0.2">
      <c r="B306" s="52"/>
    </row>
    <row r="307" spans="2:2" x14ac:dyDescent="0.2">
      <c r="B307" s="52"/>
    </row>
    <row r="308" spans="2:2" x14ac:dyDescent="0.2">
      <c r="B308" s="52"/>
    </row>
    <row r="309" spans="2:2" x14ac:dyDescent="0.2">
      <c r="B309" s="52"/>
    </row>
    <row r="310" spans="2:2" x14ac:dyDescent="0.2">
      <c r="B310" s="52"/>
    </row>
    <row r="311" spans="2:2" x14ac:dyDescent="0.2">
      <c r="B311" s="52"/>
    </row>
    <row r="312" spans="2:2" x14ac:dyDescent="0.2">
      <c r="B312" s="52"/>
    </row>
    <row r="313" spans="2:2" x14ac:dyDescent="0.2">
      <c r="B313" s="52"/>
    </row>
    <row r="314" spans="2:2" x14ac:dyDescent="0.2">
      <c r="B314" s="52"/>
    </row>
    <row r="315" spans="2:2" x14ac:dyDescent="0.2">
      <c r="B315" s="52"/>
    </row>
    <row r="316" spans="2:2" x14ac:dyDescent="0.2">
      <c r="B316" s="52"/>
    </row>
    <row r="317" spans="2:2" x14ac:dyDescent="0.2">
      <c r="B317" s="52"/>
    </row>
    <row r="318" spans="2:2" x14ac:dyDescent="0.2">
      <c r="B318" s="52"/>
    </row>
    <row r="319" spans="2:2" x14ac:dyDescent="0.2">
      <c r="B319" s="52"/>
    </row>
    <row r="320" spans="2:2" x14ac:dyDescent="0.2">
      <c r="B320" s="52"/>
    </row>
    <row r="321" spans="2:2" x14ac:dyDescent="0.2">
      <c r="B321" s="52"/>
    </row>
    <row r="322" spans="2:2" x14ac:dyDescent="0.2">
      <c r="B322" s="52"/>
    </row>
    <row r="323" spans="2:2" x14ac:dyDescent="0.2">
      <c r="B323" s="52"/>
    </row>
    <row r="324" spans="2:2" x14ac:dyDescent="0.2">
      <c r="B324" s="52"/>
    </row>
    <row r="325" spans="2:2" x14ac:dyDescent="0.2">
      <c r="B325" s="52"/>
    </row>
    <row r="326" spans="2:2" x14ac:dyDescent="0.2">
      <c r="B326" s="52"/>
    </row>
    <row r="327" spans="2:2" x14ac:dyDescent="0.2">
      <c r="B327" s="52"/>
    </row>
    <row r="328" spans="2:2" x14ac:dyDescent="0.2">
      <c r="B328" s="52"/>
    </row>
    <row r="329" spans="2:2" x14ac:dyDescent="0.2">
      <c r="B329" s="52"/>
    </row>
    <row r="330" spans="2:2" x14ac:dyDescent="0.2">
      <c r="B330" s="52"/>
    </row>
    <row r="331" spans="2:2" x14ac:dyDescent="0.2">
      <c r="B331" s="52"/>
    </row>
    <row r="332" spans="2:2" x14ac:dyDescent="0.2">
      <c r="B332" s="52"/>
    </row>
    <row r="333" spans="2:2" x14ac:dyDescent="0.2">
      <c r="B333" s="52"/>
    </row>
    <row r="334" spans="2:2" x14ac:dyDescent="0.2">
      <c r="B334" s="52"/>
    </row>
    <row r="335" spans="2:2" x14ac:dyDescent="0.2">
      <c r="B335" s="52"/>
    </row>
    <row r="336" spans="2:2" x14ac:dyDescent="0.2">
      <c r="B336" s="52"/>
    </row>
    <row r="337" spans="2:2" x14ac:dyDescent="0.2">
      <c r="B337" s="52"/>
    </row>
    <row r="338" spans="2:2" x14ac:dyDescent="0.2">
      <c r="B338" s="52"/>
    </row>
    <row r="339" spans="2:2" x14ac:dyDescent="0.2">
      <c r="B339" s="52"/>
    </row>
    <row r="340" spans="2:2" x14ac:dyDescent="0.2">
      <c r="B340" s="52"/>
    </row>
    <row r="341" spans="2:2" x14ac:dyDescent="0.2">
      <c r="B341" s="52"/>
    </row>
    <row r="342" spans="2:2" x14ac:dyDescent="0.2">
      <c r="B342" s="52"/>
    </row>
    <row r="343" spans="2:2" x14ac:dyDescent="0.2">
      <c r="B343" s="52"/>
    </row>
    <row r="344" spans="2:2" x14ac:dyDescent="0.2">
      <c r="B344" s="52"/>
    </row>
    <row r="345" spans="2:2" x14ac:dyDescent="0.2">
      <c r="B345" s="52"/>
    </row>
    <row r="346" spans="2:2" x14ac:dyDescent="0.2">
      <c r="B346" s="52"/>
    </row>
    <row r="347" spans="2:2" x14ac:dyDescent="0.2">
      <c r="B347" s="52"/>
    </row>
    <row r="348" spans="2:2" x14ac:dyDescent="0.2">
      <c r="B348" s="52"/>
    </row>
    <row r="349" spans="2:2" x14ac:dyDescent="0.2">
      <c r="B349" s="52"/>
    </row>
    <row r="350" spans="2:2" x14ac:dyDescent="0.2">
      <c r="B350" s="52"/>
    </row>
    <row r="351" spans="2:2" x14ac:dyDescent="0.2">
      <c r="B351" s="52"/>
    </row>
    <row r="352" spans="2:2" x14ac:dyDescent="0.2">
      <c r="B352" s="52"/>
    </row>
    <row r="353" spans="2:2" x14ac:dyDescent="0.2">
      <c r="B353" s="52"/>
    </row>
    <row r="354" spans="2:2" x14ac:dyDescent="0.2">
      <c r="B354" s="52"/>
    </row>
    <row r="355" spans="2:2" x14ac:dyDescent="0.2">
      <c r="B355" s="52"/>
    </row>
    <row r="356" spans="2:2" x14ac:dyDescent="0.2">
      <c r="B356" s="52"/>
    </row>
    <row r="357" spans="2:2" x14ac:dyDescent="0.2">
      <c r="B357" s="52"/>
    </row>
    <row r="358" spans="2:2" x14ac:dyDescent="0.2">
      <c r="B358" s="52"/>
    </row>
    <row r="359" spans="2:2" x14ac:dyDescent="0.2">
      <c r="B359" s="52"/>
    </row>
    <row r="360" spans="2:2" x14ac:dyDescent="0.2">
      <c r="B360" s="52"/>
    </row>
    <row r="361" spans="2:2" x14ac:dyDescent="0.2">
      <c r="B361" s="52"/>
    </row>
    <row r="362" spans="2:2" x14ac:dyDescent="0.2">
      <c r="B362" s="52"/>
    </row>
    <row r="363" spans="2:2" x14ac:dyDescent="0.2">
      <c r="B363" s="52"/>
    </row>
    <row r="364" spans="2:2" x14ac:dyDescent="0.2">
      <c r="B364" s="52"/>
    </row>
    <row r="365" spans="2:2" x14ac:dyDescent="0.2">
      <c r="B365" s="52"/>
    </row>
    <row r="366" spans="2:2" x14ac:dyDescent="0.2">
      <c r="B366" s="52"/>
    </row>
    <row r="367" spans="2:2" x14ac:dyDescent="0.2">
      <c r="B367" s="52"/>
    </row>
    <row r="368" spans="2:2" x14ac:dyDescent="0.2">
      <c r="B368" s="52"/>
    </row>
    <row r="369" spans="2:2" x14ac:dyDescent="0.2">
      <c r="B369" s="52"/>
    </row>
    <row r="370" spans="2:2" x14ac:dyDescent="0.2">
      <c r="B370" s="52"/>
    </row>
    <row r="371" spans="2:2" x14ac:dyDescent="0.2">
      <c r="B371" s="52"/>
    </row>
    <row r="372" spans="2:2" x14ac:dyDescent="0.2">
      <c r="B372" s="52"/>
    </row>
    <row r="373" spans="2:2" x14ac:dyDescent="0.2">
      <c r="B373" s="52"/>
    </row>
    <row r="374" spans="2:2" x14ac:dyDescent="0.2">
      <c r="B374" s="52"/>
    </row>
    <row r="375" spans="2:2" x14ac:dyDescent="0.2">
      <c r="B375" s="52"/>
    </row>
    <row r="376" spans="2:2" x14ac:dyDescent="0.2">
      <c r="B376" s="52"/>
    </row>
    <row r="377" spans="2:2" x14ac:dyDescent="0.2">
      <c r="B377" s="52"/>
    </row>
    <row r="378" spans="2:2" x14ac:dyDescent="0.2">
      <c r="B378" s="52"/>
    </row>
    <row r="379" spans="2:2" x14ac:dyDescent="0.2">
      <c r="B379" s="52"/>
    </row>
    <row r="380" spans="2:2" x14ac:dyDescent="0.2">
      <c r="B380" s="52"/>
    </row>
    <row r="381" spans="2:2" x14ac:dyDescent="0.2">
      <c r="B381" s="52"/>
    </row>
    <row r="382" spans="2:2" x14ac:dyDescent="0.2">
      <c r="B382" s="52"/>
    </row>
    <row r="383" spans="2:2" x14ac:dyDescent="0.2">
      <c r="B383" s="52"/>
    </row>
    <row r="384" spans="2:2" x14ac:dyDescent="0.2">
      <c r="B384" s="52"/>
    </row>
    <row r="385" spans="2:2" x14ac:dyDescent="0.2">
      <c r="B385" s="52"/>
    </row>
    <row r="386" spans="2:2" x14ac:dyDescent="0.2">
      <c r="B386" s="52"/>
    </row>
    <row r="387" spans="2:2" x14ac:dyDescent="0.2">
      <c r="B387" s="52"/>
    </row>
    <row r="388" spans="2:2" x14ac:dyDescent="0.2">
      <c r="B388" s="52"/>
    </row>
    <row r="389" spans="2:2" x14ac:dyDescent="0.2">
      <c r="B389" s="52"/>
    </row>
    <row r="390" spans="2:2" x14ac:dyDescent="0.2">
      <c r="B390" s="52"/>
    </row>
    <row r="391" spans="2:2" x14ac:dyDescent="0.2">
      <c r="B391" s="52"/>
    </row>
    <row r="392" spans="2:2" x14ac:dyDescent="0.2">
      <c r="B392" s="52"/>
    </row>
    <row r="393" spans="2:2" x14ac:dyDescent="0.2">
      <c r="B393" s="52"/>
    </row>
    <row r="394" spans="2:2" x14ac:dyDescent="0.2">
      <c r="B394" s="52"/>
    </row>
    <row r="395" spans="2:2" x14ac:dyDescent="0.2">
      <c r="B395" s="52"/>
    </row>
    <row r="396" spans="2:2" x14ac:dyDescent="0.2">
      <c r="B396" s="52"/>
    </row>
    <row r="397" spans="2:2" x14ac:dyDescent="0.2">
      <c r="B397" s="52"/>
    </row>
    <row r="398" spans="2:2" x14ac:dyDescent="0.2">
      <c r="B398" s="52"/>
    </row>
    <row r="399" spans="2:2" x14ac:dyDescent="0.2">
      <c r="B399" s="52"/>
    </row>
    <row r="400" spans="2:2" x14ac:dyDescent="0.2">
      <c r="B400" s="52"/>
    </row>
    <row r="401" spans="2:2" x14ac:dyDescent="0.2">
      <c r="B401" s="52"/>
    </row>
    <row r="402" spans="2:2" x14ac:dyDescent="0.2">
      <c r="B402" s="52"/>
    </row>
    <row r="403" spans="2:2" x14ac:dyDescent="0.2">
      <c r="B403" s="52"/>
    </row>
    <row r="404" spans="2:2" x14ac:dyDescent="0.2">
      <c r="B404" s="52"/>
    </row>
    <row r="405" spans="2:2" x14ac:dyDescent="0.2">
      <c r="B405" s="52"/>
    </row>
    <row r="406" spans="2:2" x14ac:dyDescent="0.2">
      <c r="B406" s="52"/>
    </row>
    <row r="407" spans="2:2" x14ac:dyDescent="0.2">
      <c r="B407" s="52"/>
    </row>
    <row r="408" spans="2:2" x14ac:dyDescent="0.2">
      <c r="B408" s="52"/>
    </row>
    <row r="409" spans="2:2" x14ac:dyDescent="0.2">
      <c r="B409" s="52"/>
    </row>
    <row r="410" spans="2:2" x14ac:dyDescent="0.2">
      <c r="B410" s="52"/>
    </row>
    <row r="411" spans="2:2" x14ac:dyDescent="0.2">
      <c r="B411" s="52"/>
    </row>
    <row r="412" spans="2:2" x14ac:dyDescent="0.2">
      <c r="B412" s="52"/>
    </row>
    <row r="413" spans="2:2" x14ac:dyDescent="0.2">
      <c r="B413" s="52"/>
    </row>
    <row r="414" spans="2:2" x14ac:dyDescent="0.2">
      <c r="B414" s="52"/>
    </row>
    <row r="415" spans="2:2" x14ac:dyDescent="0.2">
      <c r="B415" s="52"/>
    </row>
    <row r="416" spans="2:2" x14ac:dyDescent="0.2">
      <c r="B416" s="52"/>
    </row>
    <row r="417" spans="2:2" x14ac:dyDescent="0.2">
      <c r="B417" s="52"/>
    </row>
    <row r="418" spans="2:2" x14ac:dyDescent="0.2">
      <c r="B418" s="52"/>
    </row>
    <row r="419" spans="2:2" x14ac:dyDescent="0.2">
      <c r="B419" s="52"/>
    </row>
    <row r="420" spans="2:2" x14ac:dyDescent="0.2">
      <c r="B420" s="52"/>
    </row>
    <row r="421" spans="2:2" x14ac:dyDescent="0.2">
      <c r="B421" s="52"/>
    </row>
    <row r="422" spans="2:2" x14ac:dyDescent="0.2">
      <c r="B422" s="52"/>
    </row>
    <row r="423" spans="2:2" x14ac:dyDescent="0.2">
      <c r="B423" s="52"/>
    </row>
    <row r="424" spans="2:2" x14ac:dyDescent="0.2">
      <c r="B424" s="52"/>
    </row>
    <row r="425" spans="2:2" x14ac:dyDescent="0.2">
      <c r="B425" s="52"/>
    </row>
    <row r="426" spans="2:2" x14ac:dyDescent="0.2">
      <c r="B426" s="52"/>
    </row>
    <row r="427" spans="2:2" x14ac:dyDescent="0.2">
      <c r="B427" s="52"/>
    </row>
    <row r="428" spans="2:2" x14ac:dyDescent="0.2">
      <c r="B428" s="52"/>
    </row>
    <row r="429" spans="2:2" x14ac:dyDescent="0.2">
      <c r="B429" s="52"/>
    </row>
    <row r="430" spans="2:2" x14ac:dyDescent="0.2">
      <c r="B430" s="52"/>
    </row>
    <row r="431" spans="2:2" x14ac:dyDescent="0.2">
      <c r="B431" s="52"/>
    </row>
    <row r="432" spans="2:2" x14ac:dyDescent="0.2">
      <c r="B432" s="52"/>
    </row>
    <row r="433" spans="2:2" x14ac:dyDescent="0.2">
      <c r="B433" s="52"/>
    </row>
    <row r="434" spans="2:2" x14ac:dyDescent="0.2">
      <c r="B434" s="52"/>
    </row>
    <row r="435" spans="2:2" x14ac:dyDescent="0.2">
      <c r="B435" s="52"/>
    </row>
    <row r="436" spans="2:2" x14ac:dyDescent="0.2">
      <c r="B436" s="52"/>
    </row>
    <row r="437" spans="2:2" x14ac:dyDescent="0.2">
      <c r="B437" s="52"/>
    </row>
    <row r="438" spans="2:2" x14ac:dyDescent="0.2">
      <c r="B438" s="52"/>
    </row>
    <row r="439" spans="2:2" x14ac:dyDescent="0.2">
      <c r="B439" s="52"/>
    </row>
    <row r="440" spans="2:2" x14ac:dyDescent="0.2">
      <c r="B440" s="52"/>
    </row>
    <row r="441" spans="2:2" x14ac:dyDescent="0.2">
      <c r="B441" s="52"/>
    </row>
    <row r="442" spans="2:2" x14ac:dyDescent="0.2">
      <c r="B442" s="52"/>
    </row>
    <row r="443" spans="2:2" x14ac:dyDescent="0.2">
      <c r="B443" s="52"/>
    </row>
    <row r="444" spans="2:2" x14ac:dyDescent="0.2">
      <c r="B444" s="52"/>
    </row>
    <row r="445" spans="2:2" x14ac:dyDescent="0.2">
      <c r="B445" s="52"/>
    </row>
    <row r="446" spans="2:2" x14ac:dyDescent="0.2">
      <c r="B446" s="52"/>
    </row>
    <row r="447" spans="2:2" x14ac:dyDescent="0.2">
      <c r="B447" s="52"/>
    </row>
    <row r="448" spans="2:2" x14ac:dyDescent="0.2">
      <c r="B448" s="52"/>
    </row>
    <row r="449" spans="2:2" x14ac:dyDescent="0.2">
      <c r="B449" s="52"/>
    </row>
    <row r="450" spans="2:2" x14ac:dyDescent="0.2">
      <c r="B450" s="52"/>
    </row>
    <row r="451" spans="2:2" x14ac:dyDescent="0.2">
      <c r="B451" s="52"/>
    </row>
    <row r="452" spans="2:2" x14ac:dyDescent="0.2">
      <c r="B452" s="52"/>
    </row>
    <row r="453" spans="2:2" x14ac:dyDescent="0.2">
      <c r="B453" s="52"/>
    </row>
    <row r="454" spans="2:2" x14ac:dyDescent="0.2">
      <c r="B454" s="52"/>
    </row>
    <row r="455" spans="2:2" x14ac:dyDescent="0.2">
      <c r="B455" s="52"/>
    </row>
    <row r="456" spans="2:2" x14ac:dyDescent="0.2">
      <c r="B456" s="52"/>
    </row>
    <row r="457" spans="2:2" x14ac:dyDescent="0.2">
      <c r="B457" s="52"/>
    </row>
    <row r="458" spans="2:2" x14ac:dyDescent="0.2">
      <c r="B458" s="52"/>
    </row>
    <row r="459" spans="2:2" x14ac:dyDescent="0.2">
      <c r="B459" s="52"/>
    </row>
    <row r="460" spans="2:2" x14ac:dyDescent="0.2">
      <c r="B460" s="52"/>
    </row>
    <row r="461" spans="2:2" x14ac:dyDescent="0.2">
      <c r="B461" s="52"/>
    </row>
    <row r="462" spans="2:2" x14ac:dyDescent="0.2">
      <c r="B462" s="52"/>
    </row>
    <row r="463" spans="2:2" x14ac:dyDescent="0.2">
      <c r="B463" s="52"/>
    </row>
    <row r="464" spans="2:2" x14ac:dyDescent="0.2">
      <c r="B464" s="52"/>
    </row>
    <row r="465" spans="2:2" x14ac:dyDescent="0.2">
      <c r="B465" s="52"/>
    </row>
    <row r="466" spans="2:2" x14ac:dyDescent="0.2">
      <c r="B466" s="52"/>
    </row>
    <row r="467" spans="2:2" x14ac:dyDescent="0.2">
      <c r="B467" s="52"/>
    </row>
    <row r="468" spans="2:2" x14ac:dyDescent="0.2">
      <c r="B468" s="52"/>
    </row>
    <row r="469" spans="2:2" x14ac:dyDescent="0.2">
      <c r="B469" s="52"/>
    </row>
    <row r="470" spans="2:2" x14ac:dyDescent="0.2">
      <c r="B470" s="52"/>
    </row>
    <row r="471" spans="2:2" x14ac:dyDescent="0.2">
      <c r="B471" s="52"/>
    </row>
    <row r="472" spans="2:2" x14ac:dyDescent="0.2">
      <c r="B472" s="52"/>
    </row>
    <row r="473" spans="2:2" x14ac:dyDescent="0.2">
      <c r="B473" s="52"/>
    </row>
    <row r="474" spans="2:2" x14ac:dyDescent="0.2">
      <c r="B474" s="52"/>
    </row>
    <row r="475" spans="2:2" x14ac:dyDescent="0.2">
      <c r="B475" s="52"/>
    </row>
    <row r="476" spans="2:2" x14ac:dyDescent="0.2">
      <c r="B476" s="52"/>
    </row>
    <row r="477" spans="2:2" x14ac:dyDescent="0.2">
      <c r="B477" s="52"/>
    </row>
    <row r="478" spans="2:2" x14ac:dyDescent="0.2">
      <c r="B478" s="52"/>
    </row>
    <row r="479" spans="2:2" x14ac:dyDescent="0.2">
      <c r="B479" s="52"/>
    </row>
    <row r="480" spans="2:2" x14ac:dyDescent="0.2">
      <c r="B480" s="52"/>
    </row>
    <row r="481" spans="2:2" x14ac:dyDescent="0.2">
      <c r="B481" s="52"/>
    </row>
    <row r="482" spans="2:2" x14ac:dyDescent="0.2">
      <c r="B482" s="52"/>
    </row>
    <row r="483" spans="2:2" x14ac:dyDescent="0.2">
      <c r="B483" s="52"/>
    </row>
    <row r="484" spans="2:2" x14ac:dyDescent="0.2">
      <c r="B484" s="52"/>
    </row>
    <row r="485" spans="2:2" x14ac:dyDescent="0.2">
      <c r="B485" s="52"/>
    </row>
    <row r="486" spans="2:2" x14ac:dyDescent="0.2">
      <c r="B486" s="52"/>
    </row>
    <row r="487" spans="2:2" x14ac:dyDescent="0.2">
      <c r="B487" s="52"/>
    </row>
    <row r="488" spans="2:2" x14ac:dyDescent="0.2">
      <c r="B488" s="52"/>
    </row>
    <row r="489" spans="2:2" x14ac:dyDescent="0.2">
      <c r="B489" s="52"/>
    </row>
    <row r="490" spans="2:2" x14ac:dyDescent="0.2">
      <c r="B490" s="52"/>
    </row>
    <row r="491" spans="2:2" x14ac:dyDescent="0.2">
      <c r="B491" s="52"/>
    </row>
    <row r="492" spans="2:2" x14ac:dyDescent="0.2">
      <c r="B492" s="52"/>
    </row>
    <row r="493" spans="2:2" x14ac:dyDescent="0.2">
      <c r="B493" s="52"/>
    </row>
    <row r="494" spans="2:2" x14ac:dyDescent="0.2">
      <c r="B494" s="52"/>
    </row>
    <row r="495" spans="2:2" x14ac:dyDescent="0.2">
      <c r="B495" s="52"/>
    </row>
    <row r="496" spans="2:2" x14ac:dyDescent="0.2">
      <c r="B496" s="52"/>
    </row>
    <row r="497" spans="2:2" x14ac:dyDescent="0.2">
      <c r="B497" s="52"/>
    </row>
    <row r="498" spans="2:2" x14ac:dyDescent="0.2">
      <c r="B498" s="52"/>
    </row>
    <row r="499" spans="2:2" x14ac:dyDescent="0.2">
      <c r="B499" s="52"/>
    </row>
    <row r="500" spans="2:2" x14ac:dyDescent="0.2">
      <c r="B500" s="52"/>
    </row>
    <row r="501" spans="2:2" x14ac:dyDescent="0.2">
      <c r="B501" s="52"/>
    </row>
    <row r="502" spans="2:2" x14ac:dyDescent="0.2">
      <c r="B502" s="52"/>
    </row>
    <row r="503" spans="2:2" x14ac:dyDescent="0.2">
      <c r="B503" s="52"/>
    </row>
    <row r="504" spans="2:2" x14ac:dyDescent="0.2">
      <c r="B504" s="52"/>
    </row>
    <row r="505" spans="2:2" x14ac:dyDescent="0.2">
      <c r="B505" s="52"/>
    </row>
    <row r="506" spans="2:2" x14ac:dyDescent="0.2">
      <c r="B506" s="52"/>
    </row>
    <row r="507" spans="2:2" x14ac:dyDescent="0.2">
      <c r="B507" s="52"/>
    </row>
    <row r="508" spans="2:2" x14ac:dyDescent="0.2">
      <c r="B508" s="52"/>
    </row>
    <row r="509" spans="2:2" x14ac:dyDescent="0.2">
      <c r="B509" s="52"/>
    </row>
    <row r="510" spans="2:2" x14ac:dyDescent="0.2">
      <c r="B510" s="52"/>
    </row>
    <row r="511" spans="2:2" x14ac:dyDescent="0.2">
      <c r="B511" s="52"/>
    </row>
    <row r="512" spans="2:2" x14ac:dyDescent="0.2">
      <c r="B512" s="52"/>
    </row>
    <row r="513" spans="2:2" x14ac:dyDescent="0.2">
      <c r="B513" s="52"/>
    </row>
    <row r="514" spans="2:2" x14ac:dyDescent="0.2">
      <c r="B514" s="52"/>
    </row>
    <row r="515" spans="2:2" x14ac:dyDescent="0.2">
      <c r="B515" s="52"/>
    </row>
    <row r="516" spans="2:2" x14ac:dyDescent="0.2">
      <c r="B516" s="52"/>
    </row>
    <row r="517" spans="2:2" x14ac:dyDescent="0.2">
      <c r="B517" s="52"/>
    </row>
    <row r="518" spans="2:2" x14ac:dyDescent="0.2">
      <c r="B518" s="52"/>
    </row>
    <row r="519" spans="2:2" x14ac:dyDescent="0.2">
      <c r="B519" s="52"/>
    </row>
    <row r="520" spans="2:2" x14ac:dyDescent="0.2">
      <c r="B520" s="52"/>
    </row>
    <row r="521" spans="2:2" x14ac:dyDescent="0.2">
      <c r="B521" s="52"/>
    </row>
    <row r="522" spans="2:2" x14ac:dyDescent="0.2">
      <c r="B522" s="52"/>
    </row>
    <row r="523" spans="2:2" x14ac:dyDescent="0.2">
      <c r="B523" s="52"/>
    </row>
    <row r="524" spans="2:2" x14ac:dyDescent="0.2">
      <c r="B524" s="52"/>
    </row>
    <row r="525" spans="2:2" x14ac:dyDescent="0.2">
      <c r="B525" s="52"/>
    </row>
    <row r="526" spans="2:2" x14ac:dyDescent="0.2">
      <c r="B526" s="52"/>
    </row>
    <row r="527" spans="2:2" x14ac:dyDescent="0.2">
      <c r="B527" s="52"/>
    </row>
    <row r="528" spans="2:2" x14ac:dyDescent="0.2">
      <c r="B528" s="52"/>
    </row>
    <row r="529" spans="2:2" x14ac:dyDescent="0.2">
      <c r="B529" s="52"/>
    </row>
    <row r="530" spans="2:2" x14ac:dyDescent="0.2">
      <c r="B530" s="52"/>
    </row>
    <row r="531" spans="2:2" x14ac:dyDescent="0.2">
      <c r="B531" s="52"/>
    </row>
    <row r="532" spans="2:2" x14ac:dyDescent="0.2">
      <c r="B532" s="52"/>
    </row>
    <row r="533" spans="2:2" x14ac:dyDescent="0.2">
      <c r="B533" s="52"/>
    </row>
    <row r="534" spans="2:2" x14ac:dyDescent="0.2">
      <c r="B534" s="52"/>
    </row>
    <row r="535" spans="2:2" x14ac:dyDescent="0.2">
      <c r="B535" s="52"/>
    </row>
    <row r="536" spans="2:2" x14ac:dyDescent="0.2">
      <c r="B536" s="52"/>
    </row>
    <row r="537" spans="2:2" x14ac:dyDescent="0.2">
      <c r="B537" s="52"/>
    </row>
    <row r="538" spans="2:2" x14ac:dyDescent="0.2">
      <c r="B538" s="52"/>
    </row>
    <row r="539" spans="2:2" x14ac:dyDescent="0.2">
      <c r="B539" s="52"/>
    </row>
    <row r="540" spans="2:2" x14ac:dyDescent="0.2">
      <c r="B540" s="52"/>
    </row>
    <row r="541" spans="2:2" x14ac:dyDescent="0.2">
      <c r="B541" s="52"/>
    </row>
    <row r="542" spans="2:2" x14ac:dyDescent="0.2">
      <c r="B542" s="52"/>
    </row>
    <row r="543" spans="2:2" x14ac:dyDescent="0.2">
      <c r="B543" s="52"/>
    </row>
    <row r="544" spans="2:2" x14ac:dyDescent="0.2">
      <c r="B544" s="52"/>
    </row>
    <row r="545" spans="2:2" x14ac:dyDescent="0.2">
      <c r="B545" s="52"/>
    </row>
    <row r="546" spans="2:2" x14ac:dyDescent="0.2">
      <c r="B546" s="52"/>
    </row>
    <row r="547" spans="2:2" x14ac:dyDescent="0.2">
      <c r="B547" s="52"/>
    </row>
    <row r="548" spans="2:2" x14ac:dyDescent="0.2">
      <c r="B548" s="52"/>
    </row>
    <row r="549" spans="2:2" x14ac:dyDescent="0.2">
      <c r="B549" s="52"/>
    </row>
    <row r="550" spans="2:2" x14ac:dyDescent="0.2">
      <c r="B550" s="52"/>
    </row>
    <row r="551" spans="2:2" x14ac:dyDescent="0.2">
      <c r="B551" s="52"/>
    </row>
    <row r="552" spans="2:2" x14ac:dyDescent="0.2">
      <c r="B552" s="52"/>
    </row>
    <row r="553" spans="2:2" x14ac:dyDescent="0.2">
      <c r="B553" s="52"/>
    </row>
    <row r="554" spans="2:2" x14ac:dyDescent="0.2">
      <c r="B554" s="52"/>
    </row>
    <row r="555" spans="2:2" x14ac:dyDescent="0.2">
      <c r="B555" s="52"/>
    </row>
    <row r="556" spans="2:2" x14ac:dyDescent="0.2">
      <c r="B556" s="52"/>
    </row>
    <row r="557" spans="2:2" x14ac:dyDescent="0.2">
      <c r="B557" s="52"/>
    </row>
    <row r="558" spans="2:2" x14ac:dyDescent="0.2">
      <c r="B558" s="52"/>
    </row>
    <row r="559" spans="2:2" x14ac:dyDescent="0.2">
      <c r="B559" s="52"/>
    </row>
    <row r="560" spans="2:2" x14ac:dyDescent="0.2">
      <c r="B560" s="52"/>
    </row>
    <row r="561" spans="2:2" x14ac:dyDescent="0.2">
      <c r="B561" s="52"/>
    </row>
    <row r="562" spans="2:2" x14ac:dyDescent="0.2">
      <c r="B562" s="52"/>
    </row>
    <row r="563" spans="2:2" x14ac:dyDescent="0.2">
      <c r="B563" s="52"/>
    </row>
    <row r="564" spans="2:2" x14ac:dyDescent="0.2">
      <c r="B564" s="52"/>
    </row>
    <row r="565" spans="2:2" x14ac:dyDescent="0.2">
      <c r="B565" s="52"/>
    </row>
    <row r="566" spans="2:2" x14ac:dyDescent="0.2">
      <c r="B566" s="52"/>
    </row>
    <row r="567" spans="2:2" x14ac:dyDescent="0.2">
      <c r="B567" s="52"/>
    </row>
    <row r="568" spans="2:2" x14ac:dyDescent="0.2">
      <c r="B568" s="52"/>
    </row>
    <row r="569" spans="2:2" x14ac:dyDescent="0.2">
      <c r="B569" s="52"/>
    </row>
    <row r="570" spans="2:2" x14ac:dyDescent="0.2">
      <c r="B570" s="52"/>
    </row>
    <row r="571" spans="2:2" x14ac:dyDescent="0.2">
      <c r="B571" s="52"/>
    </row>
    <row r="572" spans="2:2" x14ac:dyDescent="0.2">
      <c r="B572" s="52"/>
    </row>
    <row r="573" spans="2:2" x14ac:dyDescent="0.2">
      <c r="B573" s="52"/>
    </row>
    <row r="574" spans="2:2" x14ac:dyDescent="0.2">
      <c r="B574" s="52"/>
    </row>
    <row r="575" spans="2:2" x14ac:dyDescent="0.2">
      <c r="B575" s="52"/>
    </row>
    <row r="576" spans="2:2" x14ac:dyDescent="0.2">
      <c r="B576" s="52"/>
    </row>
    <row r="577" spans="2:2" x14ac:dyDescent="0.2">
      <c r="B577" s="52"/>
    </row>
    <row r="578" spans="2:2" x14ac:dyDescent="0.2">
      <c r="B578" s="52"/>
    </row>
    <row r="579" spans="2:2" x14ac:dyDescent="0.2">
      <c r="B579" s="52"/>
    </row>
    <row r="580" spans="2:2" x14ac:dyDescent="0.2">
      <c r="B580" s="52"/>
    </row>
    <row r="581" spans="2:2" x14ac:dyDescent="0.2">
      <c r="B581" s="52"/>
    </row>
    <row r="582" spans="2:2" x14ac:dyDescent="0.2">
      <c r="B582" s="52"/>
    </row>
    <row r="583" spans="2:2" x14ac:dyDescent="0.2">
      <c r="B583" s="52"/>
    </row>
    <row r="584" spans="2:2" x14ac:dyDescent="0.2">
      <c r="B584" s="52"/>
    </row>
    <row r="585" spans="2:2" x14ac:dyDescent="0.2">
      <c r="B585" s="52"/>
    </row>
    <row r="586" spans="2:2" x14ac:dyDescent="0.2">
      <c r="B586" s="52"/>
    </row>
    <row r="587" spans="2:2" x14ac:dyDescent="0.2">
      <c r="B587" s="52"/>
    </row>
    <row r="588" spans="2:2" x14ac:dyDescent="0.2">
      <c r="B588" s="52"/>
    </row>
    <row r="589" spans="2:2" x14ac:dyDescent="0.2">
      <c r="B589" s="52"/>
    </row>
    <row r="590" spans="2:2" x14ac:dyDescent="0.2">
      <c r="B590" s="52"/>
    </row>
    <row r="591" spans="2:2" x14ac:dyDescent="0.2">
      <c r="B591" s="52"/>
    </row>
    <row r="592" spans="2:2" x14ac:dyDescent="0.2">
      <c r="B592" s="52"/>
    </row>
    <row r="593" spans="2:2" x14ac:dyDescent="0.2">
      <c r="B593" s="52"/>
    </row>
    <row r="594" spans="2:2" x14ac:dyDescent="0.2">
      <c r="B594" s="52"/>
    </row>
    <row r="595" spans="2:2" x14ac:dyDescent="0.2">
      <c r="B595" s="52"/>
    </row>
    <row r="596" spans="2:2" x14ac:dyDescent="0.2">
      <c r="B596" s="52"/>
    </row>
    <row r="597" spans="2:2" x14ac:dyDescent="0.2">
      <c r="B597" s="52"/>
    </row>
    <row r="598" spans="2:2" x14ac:dyDescent="0.2">
      <c r="B598" s="52"/>
    </row>
    <row r="599" spans="2:2" x14ac:dyDescent="0.2">
      <c r="B599" s="52"/>
    </row>
    <row r="600" spans="2:2" x14ac:dyDescent="0.2">
      <c r="B600" s="52"/>
    </row>
    <row r="601" spans="2:2" x14ac:dyDescent="0.2">
      <c r="B601" s="52"/>
    </row>
    <row r="602" spans="2:2" x14ac:dyDescent="0.2">
      <c r="B602" s="52"/>
    </row>
    <row r="603" spans="2:2" x14ac:dyDescent="0.2">
      <c r="B603" s="52"/>
    </row>
    <row r="604" spans="2:2" x14ac:dyDescent="0.2">
      <c r="B604" s="52"/>
    </row>
    <row r="605" spans="2:2" x14ac:dyDescent="0.2">
      <c r="B605" s="52"/>
    </row>
    <row r="606" spans="2:2" x14ac:dyDescent="0.2">
      <c r="B606" s="52"/>
    </row>
    <row r="607" spans="2:2" x14ac:dyDescent="0.2">
      <c r="B607" s="52"/>
    </row>
    <row r="608" spans="2:2" x14ac:dyDescent="0.2">
      <c r="B608" s="52"/>
    </row>
    <row r="609" spans="2:2" x14ac:dyDescent="0.2">
      <c r="B609" s="52"/>
    </row>
    <row r="610" spans="2:2" x14ac:dyDescent="0.2">
      <c r="B610" s="52"/>
    </row>
    <row r="611" spans="2:2" x14ac:dyDescent="0.2">
      <c r="B611" s="52"/>
    </row>
    <row r="612" spans="2:2" x14ac:dyDescent="0.2">
      <c r="B612" s="52"/>
    </row>
    <row r="613" spans="2:2" x14ac:dyDescent="0.2">
      <c r="B613" s="52"/>
    </row>
    <row r="614" spans="2:2" x14ac:dyDescent="0.2">
      <c r="B614" s="52"/>
    </row>
    <row r="615" spans="2:2" x14ac:dyDescent="0.2">
      <c r="B615" s="52"/>
    </row>
    <row r="616" spans="2:2" x14ac:dyDescent="0.2">
      <c r="B616" s="52"/>
    </row>
    <row r="617" spans="2:2" x14ac:dyDescent="0.2">
      <c r="B617" s="52"/>
    </row>
    <row r="618" spans="2:2" x14ac:dyDescent="0.2">
      <c r="B618" s="52"/>
    </row>
    <row r="619" spans="2:2" x14ac:dyDescent="0.2">
      <c r="B619" s="52"/>
    </row>
    <row r="620" spans="2:2" x14ac:dyDescent="0.2">
      <c r="B620" s="52"/>
    </row>
    <row r="621" spans="2:2" x14ac:dyDescent="0.2">
      <c r="B621" s="52"/>
    </row>
    <row r="622" spans="2:2" x14ac:dyDescent="0.2">
      <c r="B622" s="52"/>
    </row>
    <row r="623" spans="2:2" x14ac:dyDescent="0.2">
      <c r="B623" s="52"/>
    </row>
    <row r="624" spans="2:2" x14ac:dyDescent="0.2">
      <c r="B624" s="52"/>
    </row>
    <row r="625" spans="2:2" x14ac:dyDescent="0.2">
      <c r="B625" s="52"/>
    </row>
    <row r="626" spans="2:2" x14ac:dyDescent="0.2">
      <c r="B626" s="52"/>
    </row>
    <row r="627" spans="2:2" x14ac:dyDescent="0.2">
      <c r="B627" s="52"/>
    </row>
    <row r="628" spans="2:2" x14ac:dyDescent="0.2">
      <c r="B628" s="52"/>
    </row>
    <row r="629" spans="2:2" x14ac:dyDescent="0.2">
      <c r="B629" s="52"/>
    </row>
    <row r="630" spans="2:2" x14ac:dyDescent="0.2">
      <c r="B630" s="52"/>
    </row>
    <row r="631" spans="2:2" x14ac:dyDescent="0.2">
      <c r="B631" s="52"/>
    </row>
    <row r="632" spans="2:2" x14ac:dyDescent="0.2">
      <c r="B632" s="52"/>
    </row>
    <row r="633" spans="2:2" x14ac:dyDescent="0.2">
      <c r="B633" s="52"/>
    </row>
    <row r="634" spans="2:2" x14ac:dyDescent="0.2">
      <c r="B634" s="52"/>
    </row>
    <row r="635" spans="2:2" x14ac:dyDescent="0.2">
      <c r="B635" s="52"/>
    </row>
    <row r="636" spans="2:2" x14ac:dyDescent="0.2">
      <c r="B636" s="52"/>
    </row>
    <row r="637" spans="2:2" x14ac:dyDescent="0.2">
      <c r="B637" s="52"/>
    </row>
    <row r="638" spans="2:2" x14ac:dyDescent="0.2">
      <c r="B638" s="52"/>
    </row>
    <row r="639" spans="2:2" x14ac:dyDescent="0.2">
      <c r="B639" s="52"/>
    </row>
    <row r="640" spans="2:2" x14ac:dyDescent="0.2">
      <c r="B640" s="52"/>
    </row>
    <row r="641" spans="2:2" x14ac:dyDescent="0.2">
      <c r="B641" s="52"/>
    </row>
    <row r="642" spans="2:2" x14ac:dyDescent="0.2">
      <c r="B642" s="52"/>
    </row>
    <row r="643" spans="2:2" x14ac:dyDescent="0.2">
      <c r="B643" s="52"/>
    </row>
    <row r="644" spans="2:2" x14ac:dyDescent="0.2">
      <c r="B644" s="52"/>
    </row>
    <row r="645" spans="2:2" x14ac:dyDescent="0.2">
      <c r="B645" s="52"/>
    </row>
    <row r="646" spans="2:2" x14ac:dyDescent="0.2">
      <c r="B646" s="52"/>
    </row>
    <row r="647" spans="2:2" x14ac:dyDescent="0.2">
      <c r="B647" s="52"/>
    </row>
    <row r="648" spans="2:2" x14ac:dyDescent="0.2">
      <c r="B648" s="52"/>
    </row>
    <row r="649" spans="2:2" x14ac:dyDescent="0.2">
      <c r="B649" s="52"/>
    </row>
    <row r="650" spans="2:2" x14ac:dyDescent="0.2">
      <c r="B650" s="52"/>
    </row>
    <row r="651" spans="2:2" x14ac:dyDescent="0.2">
      <c r="B651" s="52"/>
    </row>
    <row r="652" spans="2:2" x14ac:dyDescent="0.2">
      <c r="B652" s="52"/>
    </row>
    <row r="653" spans="2:2" x14ac:dyDescent="0.2">
      <c r="B653" s="52"/>
    </row>
    <row r="654" spans="2:2" x14ac:dyDescent="0.2">
      <c r="B654" s="52"/>
    </row>
    <row r="655" spans="2:2" x14ac:dyDescent="0.2">
      <c r="B655" s="52"/>
    </row>
    <row r="656" spans="2:2" x14ac:dyDescent="0.2">
      <c r="B656" s="52"/>
    </row>
    <row r="657" spans="2:2" x14ac:dyDescent="0.2">
      <c r="B657" s="52"/>
    </row>
    <row r="658" spans="2:2" x14ac:dyDescent="0.2">
      <c r="B658" s="52"/>
    </row>
    <row r="659" spans="2:2" x14ac:dyDescent="0.2">
      <c r="B659" s="52"/>
    </row>
    <row r="660" spans="2:2" x14ac:dyDescent="0.2">
      <c r="B660" s="52"/>
    </row>
    <row r="661" spans="2:2" x14ac:dyDescent="0.2">
      <c r="B661" s="52"/>
    </row>
    <row r="662" spans="2:2" x14ac:dyDescent="0.2">
      <c r="B662" s="52"/>
    </row>
    <row r="663" spans="2:2" x14ac:dyDescent="0.2">
      <c r="B663" s="52"/>
    </row>
    <row r="664" spans="2:2" x14ac:dyDescent="0.2">
      <c r="B664" s="52"/>
    </row>
    <row r="665" spans="2:2" x14ac:dyDescent="0.2">
      <c r="B665" s="52"/>
    </row>
    <row r="666" spans="2:2" x14ac:dyDescent="0.2">
      <c r="B666" s="52"/>
    </row>
    <row r="667" spans="2:2" x14ac:dyDescent="0.2">
      <c r="B667" s="52"/>
    </row>
    <row r="668" spans="2:2" x14ac:dyDescent="0.2">
      <c r="B668" s="52"/>
    </row>
    <row r="669" spans="2:2" x14ac:dyDescent="0.2">
      <c r="B669" s="52"/>
    </row>
    <row r="670" spans="2:2" x14ac:dyDescent="0.2">
      <c r="B670" s="52"/>
    </row>
    <row r="671" spans="2:2" x14ac:dyDescent="0.2">
      <c r="B671" s="52"/>
    </row>
    <row r="672" spans="2:2" x14ac:dyDescent="0.2">
      <c r="B672" s="52"/>
    </row>
    <row r="673" spans="2:2" x14ac:dyDescent="0.2">
      <c r="B673" s="52"/>
    </row>
    <row r="674" spans="2:2" x14ac:dyDescent="0.2">
      <c r="B674" s="52"/>
    </row>
    <row r="675" spans="2:2" x14ac:dyDescent="0.2">
      <c r="B675" s="52"/>
    </row>
    <row r="676" spans="2:2" x14ac:dyDescent="0.2">
      <c r="B676" s="52"/>
    </row>
    <row r="677" spans="2:2" x14ac:dyDescent="0.2">
      <c r="B677" s="52"/>
    </row>
    <row r="678" spans="2:2" x14ac:dyDescent="0.2">
      <c r="B678" s="52"/>
    </row>
    <row r="679" spans="2:2" x14ac:dyDescent="0.2">
      <c r="B679" s="52"/>
    </row>
    <row r="680" spans="2:2" x14ac:dyDescent="0.2">
      <c r="B680" s="52"/>
    </row>
    <row r="681" spans="2:2" x14ac:dyDescent="0.2">
      <c r="B681" s="52"/>
    </row>
    <row r="682" spans="2:2" x14ac:dyDescent="0.2">
      <c r="B682" s="52"/>
    </row>
    <row r="683" spans="2:2" x14ac:dyDescent="0.2">
      <c r="B683" s="52"/>
    </row>
    <row r="684" spans="2:2" x14ac:dyDescent="0.2">
      <c r="B684" s="52"/>
    </row>
    <row r="685" spans="2:2" x14ac:dyDescent="0.2">
      <c r="B685" s="52"/>
    </row>
    <row r="686" spans="2:2" x14ac:dyDescent="0.2">
      <c r="B686" s="52"/>
    </row>
    <row r="687" spans="2:2" x14ac:dyDescent="0.2">
      <c r="B687" s="52"/>
    </row>
    <row r="688" spans="2:2" x14ac:dyDescent="0.2">
      <c r="B688" s="52"/>
    </row>
    <row r="689" spans="2:2" x14ac:dyDescent="0.2">
      <c r="B689" s="52"/>
    </row>
    <row r="690" spans="2:2" x14ac:dyDescent="0.2">
      <c r="B690" s="52"/>
    </row>
    <row r="691" spans="2:2" x14ac:dyDescent="0.2">
      <c r="B691" s="52"/>
    </row>
    <row r="692" spans="2:2" x14ac:dyDescent="0.2">
      <c r="B692" s="52"/>
    </row>
    <row r="693" spans="2:2" x14ac:dyDescent="0.2">
      <c r="B693" s="52"/>
    </row>
    <row r="694" spans="2:2" x14ac:dyDescent="0.2">
      <c r="B694" s="52"/>
    </row>
    <row r="695" spans="2:2" x14ac:dyDescent="0.2">
      <c r="B695" s="52"/>
    </row>
    <row r="696" spans="2:2" x14ac:dyDescent="0.2">
      <c r="B696" s="52"/>
    </row>
    <row r="697" spans="2:2" x14ac:dyDescent="0.2">
      <c r="B697" s="52"/>
    </row>
    <row r="698" spans="2:2" x14ac:dyDescent="0.2">
      <c r="B698" s="52"/>
    </row>
    <row r="699" spans="2:2" x14ac:dyDescent="0.2">
      <c r="B699" s="52"/>
    </row>
    <row r="700" spans="2:2" x14ac:dyDescent="0.2">
      <c r="B700" s="52"/>
    </row>
    <row r="701" spans="2:2" x14ac:dyDescent="0.2">
      <c r="B701" s="52"/>
    </row>
    <row r="702" spans="2:2" x14ac:dyDescent="0.2">
      <c r="B702" s="52"/>
    </row>
    <row r="703" spans="2:2" x14ac:dyDescent="0.2">
      <c r="B703" s="52"/>
    </row>
    <row r="704" spans="2:2" x14ac:dyDescent="0.2">
      <c r="B704" s="52"/>
    </row>
    <row r="705" spans="2:2" x14ac:dyDescent="0.2">
      <c r="B705" s="52"/>
    </row>
    <row r="706" spans="2:2" x14ac:dyDescent="0.2">
      <c r="B706" s="52"/>
    </row>
    <row r="707" spans="2:2" x14ac:dyDescent="0.2">
      <c r="B707" s="52"/>
    </row>
    <row r="708" spans="2:2" x14ac:dyDescent="0.2">
      <c r="B708" s="52"/>
    </row>
    <row r="709" spans="2:2" x14ac:dyDescent="0.2">
      <c r="B709" s="52"/>
    </row>
    <row r="710" spans="2:2" x14ac:dyDescent="0.2">
      <c r="B710" s="52"/>
    </row>
    <row r="711" spans="2:2" x14ac:dyDescent="0.2">
      <c r="B711" s="52"/>
    </row>
    <row r="712" spans="2:2" x14ac:dyDescent="0.2">
      <c r="B712" s="52"/>
    </row>
    <row r="713" spans="2:2" x14ac:dyDescent="0.2">
      <c r="B713" s="52"/>
    </row>
    <row r="714" spans="2:2" x14ac:dyDescent="0.2">
      <c r="B714" s="52"/>
    </row>
    <row r="715" spans="2:2" x14ac:dyDescent="0.2">
      <c r="B715" s="52"/>
    </row>
    <row r="716" spans="2:2" x14ac:dyDescent="0.2">
      <c r="B716" s="52"/>
    </row>
    <row r="717" spans="2:2" x14ac:dyDescent="0.2">
      <c r="B717" s="52"/>
    </row>
    <row r="718" spans="2:2" x14ac:dyDescent="0.2">
      <c r="B718" s="52"/>
    </row>
    <row r="719" spans="2:2" x14ac:dyDescent="0.2">
      <c r="B719" s="52"/>
    </row>
    <row r="720" spans="2:2" x14ac:dyDescent="0.2">
      <c r="B720" s="52"/>
    </row>
    <row r="721" spans="2:2" x14ac:dyDescent="0.2">
      <c r="B721" s="52"/>
    </row>
    <row r="722" spans="2:2" x14ac:dyDescent="0.2">
      <c r="B722" s="52"/>
    </row>
    <row r="723" spans="2:2" x14ac:dyDescent="0.2">
      <c r="B723" s="52"/>
    </row>
    <row r="724" spans="2:2" x14ac:dyDescent="0.2">
      <c r="B724" s="52"/>
    </row>
    <row r="725" spans="2:2" x14ac:dyDescent="0.2">
      <c r="B725" s="52"/>
    </row>
    <row r="726" spans="2:2" x14ac:dyDescent="0.2">
      <c r="B726" s="52"/>
    </row>
    <row r="727" spans="2:2" x14ac:dyDescent="0.2">
      <c r="B727" s="52"/>
    </row>
    <row r="728" spans="2:2" x14ac:dyDescent="0.2">
      <c r="B728" s="52"/>
    </row>
    <row r="729" spans="2:2" x14ac:dyDescent="0.2">
      <c r="B729" s="52"/>
    </row>
    <row r="730" spans="2:2" x14ac:dyDescent="0.2">
      <c r="B730" s="52"/>
    </row>
    <row r="731" spans="2:2" x14ac:dyDescent="0.2">
      <c r="B731" s="52"/>
    </row>
    <row r="732" spans="2:2" x14ac:dyDescent="0.2">
      <c r="B732" s="52"/>
    </row>
    <row r="733" spans="2:2" x14ac:dyDescent="0.2">
      <c r="B733" s="52"/>
    </row>
    <row r="734" spans="2:2" x14ac:dyDescent="0.2">
      <c r="B734" s="52"/>
    </row>
    <row r="735" spans="2:2" x14ac:dyDescent="0.2">
      <c r="B735" s="52"/>
    </row>
    <row r="736" spans="2:2" x14ac:dyDescent="0.2">
      <c r="B736" s="52"/>
    </row>
    <row r="737" spans="2:2" x14ac:dyDescent="0.2">
      <c r="B737" s="52"/>
    </row>
    <row r="738" spans="2:2" x14ac:dyDescent="0.2">
      <c r="B738" s="52"/>
    </row>
    <row r="739" spans="2:2" x14ac:dyDescent="0.2">
      <c r="B739" s="52"/>
    </row>
    <row r="740" spans="2:2" x14ac:dyDescent="0.2">
      <c r="B740" s="52"/>
    </row>
    <row r="741" spans="2:2" x14ac:dyDescent="0.2">
      <c r="B741" s="52"/>
    </row>
    <row r="742" spans="2:2" x14ac:dyDescent="0.2">
      <c r="B742" s="52"/>
    </row>
    <row r="743" spans="2:2" x14ac:dyDescent="0.2">
      <c r="B743" s="52"/>
    </row>
    <row r="744" spans="2:2" x14ac:dyDescent="0.2">
      <c r="B744" s="52"/>
    </row>
    <row r="745" spans="2:2" x14ac:dyDescent="0.2">
      <c r="B745" s="52"/>
    </row>
    <row r="746" spans="2:2" x14ac:dyDescent="0.2">
      <c r="B746" s="52"/>
    </row>
    <row r="747" spans="2:2" x14ac:dyDescent="0.2">
      <c r="B747" s="52"/>
    </row>
    <row r="748" spans="2:2" x14ac:dyDescent="0.2">
      <c r="B748" s="52"/>
    </row>
    <row r="749" spans="2:2" x14ac:dyDescent="0.2">
      <c r="B749" s="52"/>
    </row>
    <row r="750" spans="2:2" x14ac:dyDescent="0.2">
      <c r="B750" s="52"/>
    </row>
    <row r="751" spans="2:2" x14ac:dyDescent="0.2">
      <c r="B751" s="52"/>
    </row>
    <row r="752" spans="2:2" x14ac:dyDescent="0.2">
      <c r="B752" s="52"/>
    </row>
    <row r="753" spans="2:2" x14ac:dyDescent="0.2">
      <c r="B753" s="52"/>
    </row>
    <row r="754" spans="2:2" x14ac:dyDescent="0.2">
      <c r="B754" s="52"/>
    </row>
    <row r="755" spans="2:2" x14ac:dyDescent="0.2">
      <c r="B755" s="52"/>
    </row>
    <row r="756" spans="2:2" x14ac:dyDescent="0.2">
      <c r="B756" s="52"/>
    </row>
    <row r="757" spans="2:2" x14ac:dyDescent="0.2">
      <c r="B757" s="52"/>
    </row>
    <row r="758" spans="2:2" x14ac:dyDescent="0.2">
      <c r="B758" s="52"/>
    </row>
    <row r="759" spans="2:2" x14ac:dyDescent="0.2">
      <c r="B759" s="52"/>
    </row>
    <row r="760" spans="2:2" x14ac:dyDescent="0.2">
      <c r="B760" s="52"/>
    </row>
    <row r="761" spans="2:2" x14ac:dyDescent="0.2">
      <c r="B761" s="52"/>
    </row>
    <row r="762" spans="2:2" x14ac:dyDescent="0.2">
      <c r="B762" s="52"/>
    </row>
    <row r="763" spans="2:2" x14ac:dyDescent="0.2">
      <c r="B763" s="52"/>
    </row>
    <row r="764" spans="2:2" x14ac:dyDescent="0.2">
      <c r="B764" s="52"/>
    </row>
    <row r="765" spans="2:2" x14ac:dyDescent="0.2">
      <c r="B765" s="52"/>
    </row>
    <row r="766" spans="2:2" x14ac:dyDescent="0.2">
      <c r="B766" s="52"/>
    </row>
    <row r="767" spans="2:2" x14ac:dyDescent="0.2">
      <c r="B767" s="52"/>
    </row>
    <row r="768" spans="2:2" x14ac:dyDescent="0.2">
      <c r="B768" s="52"/>
    </row>
    <row r="769" spans="2:2" x14ac:dyDescent="0.2">
      <c r="B769" s="52"/>
    </row>
    <row r="770" spans="2:2" x14ac:dyDescent="0.2">
      <c r="B770" s="52"/>
    </row>
    <row r="771" spans="2:2" x14ac:dyDescent="0.2">
      <c r="B771" s="52"/>
    </row>
    <row r="772" spans="2:2" x14ac:dyDescent="0.2">
      <c r="B772" s="52"/>
    </row>
    <row r="773" spans="2:2" x14ac:dyDescent="0.2">
      <c r="B773" s="52"/>
    </row>
    <row r="774" spans="2:2" x14ac:dyDescent="0.2">
      <c r="B774" s="52"/>
    </row>
    <row r="775" spans="2:2" x14ac:dyDescent="0.2">
      <c r="B775" s="52"/>
    </row>
    <row r="776" spans="2:2" x14ac:dyDescent="0.2">
      <c r="B776" s="52"/>
    </row>
    <row r="777" spans="2:2" x14ac:dyDescent="0.2">
      <c r="B777" s="52"/>
    </row>
    <row r="778" spans="2:2" x14ac:dyDescent="0.2">
      <c r="B778" s="52"/>
    </row>
    <row r="779" spans="2:2" x14ac:dyDescent="0.2">
      <c r="B779" s="52"/>
    </row>
    <row r="780" spans="2:2" x14ac:dyDescent="0.2">
      <c r="B780" s="52"/>
    </row>
    <row r="781" spans="2:2" x14ac:dyDescent="0.2">
      <c r="B781" s="52"/>
    </row>
    <row r="782" spans="2:2" x14ac:dyDescent="0.2">
      <c r="B782" s="52"/>
    </row>
    <row r="783" spans="2:2" x14ac:dyDescent="0.2">
      <c r="B783" s="52"/>
    </row>
    <row r="784" spans="2:2" x14ac:dyDescent="0.2">
      <c r="B784" s="52"/>
    </row>
    <row r="785" spans="2:2" x14ac:dyDescent="0.2">
      <c r="B785" s="52"/>
    </row>
    <row r="786" spans="2:2" x14ac:dyDescent="0.2">
      <c r="B786" s="52"/>
    </row>
    <row r="787" spans="2:2" x14ac:dyDescent="0.2">
      <c r="B787" s="52"/>
    </row>
    <row r="788" spans="2:2" x14ac:dyDescent="0.2">
      <c r="B788" s="52"/>
    </row>
    <row r="789" spans="2:2" x14ac:dyDescent="0.2">
      <c r="B789" s="52"/>
    </row>
    <row r="790" spans="2:2" x14ac:dyDescent="0.2">
      <c r="B790" s="52"/>
    </row>
    <row r="791" spans="2:2" x14ac:dyDescent="0.2">
      <c r="B791" s="52"/>
    </row>
    <row r="792" spans="2:2" x14ac:dyDescent="0.2">
      <c r="B792" s="52"/>
    </row>
    <row r="793" spans="2:2" x14ac:dyDescent="0.2">
      <c r="B793" s="52"/>
    </row>
    <row r="794" spans="2:2" x14ac:dyDescent="0.2">
      <c r="B794" s="52"/>
    </row>
    <row r="795" spans="2:2" x14ac:dyDescent="0.2">
      <c r="B795" s="52"/>
    </row>
    <row r="796" spans="2:2" x14ac:dyDescent="0.2">
      <c r="B796" s="52"/>
    </row>
    <row r="797" spans="2:2" x14ac:dyDescent="0.2">
      <c r="B797" s="52"/>
    </row>
    <row r="798" spans="2:2" x14ac:dyDescent="0.2">
      <c r="B798" s="52"/>
    </row>
    <row r="799" spans="2:2" x14ac:dyDescent="0.2">
      <c r="B799" s="52"/>
    </row>
    <row r="800" spans="2:2" x14ac:dyDescent="0.2">
      <c r="B800" s="52"/>
    </row>
    <row r="801" spans="2:2" x14ac:dyDescent="0.2">
      <c r="B801" s="52"/>
    </row>
    <row r="802" spans="2:2" x14ac:dyDescent="0.2">
      <c r="B802" s="52"/>
    </row>
    <row r="803" spans="2:2" x14ac:dyDescent="0.2">
      <c r="B803" s="52"/>
    </row>
    <row r="804" spans="2:2" x14ac:dyDescent="0.2">
      <c r="B804" s="52"/>
    </row>
    <row r="805" spans="2:2" x14ac:dyDescent="0.2">
      <c r="B805" s="52"/>
    </row>
    <row r="806" spans="2:2" x14ac:dyDescent="0.2">
      <c r="B806" s="52"/>
    </row>
    <row r="807" spans="2:2" x14ac:dyDescent="0.2">
      <c r="B807" s="52"/>
    </row>
    <row r="808" spans="2:2" x14ac:dyDescent="0.2">
      <c r="B808" s="52"/>
    </row>
    <row r="809" spans="2:2" x14ac:dyDescent="0.2">
      <c r="B809" s="52"/>
    </row>
    <row r="810" spans="2:2" x14ac:dyDescent="0.2">
      <c r="B810" s="52"/>
    </row>
    <row r="811" spans="2:2" x14ac:dyDescent="0.2">
      <c r="B811" s="52"/>
    </row>
    <row r="812" spans="2:2" x14ac:dyDescent="0.2">
      <c r="B812" s="52"/>
    </row>
    <row r="813" spans="2:2" x14ac:dyDescent="0.2">
      <c r="B813" s="52"/>
    </row>
    <row r="814" spans="2:2" x14ac:dyDescent="0.2">
      <c r="B814" s="52"/>
    </row>
    <row r="815" spans="2:2" x14ac:dyDescent="0.2">
      <c r="B815" s="52"/>
    </row>
    <row r="816" spans="2:2" x14ac:dyDescent="0.2">
      <c r="B816" s="52"/>
    </row>
    <row r="817" spans="2:2" x14ac:dyDescent="0.2">
      <c r="B817" s="52"/>
    </row>
    <row r="818" spans="2:2" x14ac:dyDescent="0.2">
      <c r="B818" s="52"/>
    </row>
    <row r="819" spans="2:2" x14ac:dyDescent="0.2">
      <c r="B819" s="52"/>
    </row>
    <row r="820" spans="2:2" x14ac:dyDescent="0.2">
      <c r="B820" s="52"/>
    </row>
    <row r="821" spans="2:2" x14ac:dyDescent="0.2">
      <c r="B821" s="52"/>
    </row>
    <row r="822" spans="2:2" x14ac:dyDescent="0.2">
      <c r="B822" s="52"/>
    </row>
    <row r="823" spans="2:2" x14ac:dyDescent="0.2">
      <c r="B823" s="52"/>
    </row>
    <row r="824" spans="2:2" x14ac:dyDescent="0.2">
      <c r="B824" s="52"/>
    </row>
    <row r="825" spans="2:2" x14ac:dyDescent="0.2">
      <c r="B825" s="52"/>
    </row>
    <row r="826" spans="2:2" x14ac:dyDescent="0.2">
      <c r="B826" s="52"/>
    </row>
    <row r="827" spans="2:2" x14ac:dyDescent="0.2">
      <c r="B827" s="52"/>
    </row>
    <row r="828" spans="2:2" x14ac:dyDescent="0.2">
      <c r="B828" s="52"/>
    </row>
    <row r="829" spans="2:2" x14ac:dyDescent="0.2">
      <c r="B829" s="52"/>
    </row>
    <row r="830" spans="2:2" x14ac:dyDescent="0.2">
      <c r="B830" s="52"/>
    </row>
    <row r="831" spans="2:2" x14ac:dyDescent="0.2">
      <c r="B831" s="52"/>
    </row>
    <row r="832" spans="2:2" x14ac:dyDescent="0.2">
      <c r="B832" s="52"/>
    </row>
    <row r="833" spans="2:2" x14ac:dyDescent="0.2">
      <c r="B833" s="52"/>
    </row>
    <row r="834" spans="2:2" x14ac:dyDescent="0.2">
      <c r="B834" s="52"/>
    </row>
    <row r="835" spans="2:2" x14ac:dyDescent="0.2">
      <c r="B835" s="52"/>
    </row>
    <row r="836" spans="2:2" x14ac:dyDescent="0.2">
      <c r="B836" s="52"/>
    </row>
    <row r="837" spans="2:2" x14ac:dyDescent="0.2">
      <c r="B837" s="52"/>
    </row>
    <row r="838" spans="2:2" x14ac:dyDescent="0.2">
      <c r="B838" s="52"/>
    </row>
    <row r="839" spans="2:2" x14ac:dyDescent="0.2">
      <c r="B839" s="52"/>
    </row>
    <row r="840" spans="2:2" x14ac:dyDescent="0.2">
      <c r="B840" s="52"/>
    </row>
    <row r="841" spans="2:2" x14ac:dyDescent="0.2">
      <c r="B841" s="52"/>
    </row>
    <row r="842" spans="2:2" x14ac:dyDescent="0.2">
      <c r="B842" s="52"/>
    </row>
    <row r="843" spans="2:2" x14ac:dyDescent="0.2">
      <c r="B843" s="52"/>
    </row>
    <row r="844" spans="2:2" x14ac:dyDescent="0.2">
      <c r="B844" s="52"/>
    </row>
    <row r="845" spans="2:2" x14ac:dyDescent="0.2">
      <c r="B845" s="52"/>
    </row>
    <row r="846" spans="2:2" x14ac:dyDescent="0.2">
      <c r="B846" s="52"/>
    </row>
    <row r="847" spans="2:2" x14ac:dyDescent="0.2">
      <c r="B847" s="52"/>
    </row>
    <row r="848" spans="2:2" x14ac:dyDescent="0.2">
      <c r="B848" s="52"/>
    </row>
    <row r="849" spans="2:2" x14ac:dyDescent="0.2">
      <c r="B849" s="52"/>
    </row>
    <row r="850" spans="2:2" x14ac:dyDescent="0.2">
      <c r="B850" s="52"/>
    </row>
    <row r="851" spans="2:2" x14ac:dyDescent="0.2">
      <c r="B851" s="52"/>
    </row>
    <row r="852" spans="2:2" x14ac:dyDescent="0.2">
      <c r="B852" s="52"/>
    </row>
    <row r="853" spans="2:2" x14ac:dyDescent="0.2">
      <c r="B853" s="52"/>
    </row>
    <row r="854" spans="2:2" x14ac:dyDescent="0.2">
      <c r="B854" s="52"/>
    </row>
    <row r="855" spans="2:2" x14ac:dyDescent="0.2">
      <c r="B855" s="52"/>
    </row>
    <row r="856" spans="2:2" x14ac:dyDescent="0.2">
      <c r="B856" s="52"/>
    </row>
    <row r="857" spans="2:2" x14ac:dyDescent="0.2">
      <c r="B857" s="52"/>
    </row>
    <row r="858" spans="2:2" x14ac:dyDescent="0.2">
      <c r="B858" s="52"/>
    </row>
    <row r="859" spans="2:2" x14ac:dyDescent="0.2">
      <c r="B859" s="52"/>
    </row>
    <row r="860" spans="2:2" x14ac:dyDescent="0.2">
      <c r="B860" s="52"/>
    </row>
    <row r="861" spans="2:2" x14ac:dyDescent="0.2">
      <c r="B861" s="52"/>
    </row>
    <row r="862" spans="2:2" x14ac:dyDescent="0.2">
      <c r="B862" s="52"/>
    </row>
    <row r="863" spans="2:2" x14ac:dyDescent="0.2">
      <c r="B863" s="52"/>
    </row>
    <row r="864" spans="2:2" x14ac:dyDescent="0.2">
      <c r="B864" s="52"/>
    </row>
    <row r="865" spans="2:2" x14ac:dyDescent="0.2">
      <c r="B865" s="52"/>
    </row>
    <row r="866" spans="2:2" x14ac:dyDescent="0.2">
      <c r="B866" s="52"/>
    </row>
    <row r="867" spans="2:2" x14ac:dyDescent="0.2">
      <c r="B867" s="52"/>
    </row>
    <row r="868" spans="2:2" x14ac:dyDescent="0.2">
      <c r="B868" s="52"/>
    </row>
    <row r="869" spans="2:2" x14ac:dyDescent="0.2">
      <c r="B869" s="52"/>
    </row>
    <row r="870" spans="2:2" x14ac:dyDescent="0.2">
      <c r="B870" s="52"/>
    </row>
    <row r="871" spans="2:2" x14ac:dyDescent="0.2">
      <c r="B871" s="52"/>
    </row>
    <row r="872" spans="2:2" x14ac:dyDescent="0.2">
      <c r="B872" s="52"/>
    </row>
    <row r="873" spans="2:2" x14ac:dyDescent="0.2">
      <c r="B873" s="52"/>
    </row>
    <row r="874" spans="2:2" x14ac:dyDescent="0.2">
      <c r="B874" s="52"/>
    </row>
    <row r="875" spans="2:2" x14ac:dyDescent="0.2">
      <c r="B875" s="52"/>
    </row>
    <row r="876" spans="2:2" x14ac:dyDescent="0.2">
      <c r="B876" s="52"/>
    </row>
    <row r="877" spans="2:2" x14ac:dyDescent="0.2">
      <c r="B877" s="52"/>
    </row>
    <row r="878" spans="2:2" x14ac:dyDescent="0.2">
      <c r="B878" s="52"/>
    </row>
    <row r="879" spans="2:2" x14ac:dyDescent="0.2">
      <c r="B879" s="52"/>
    </row>
    <row r="880" spans="2:2" x14ac:dyDescent="0.2">
      <c r="B880" s="52"/>
    </row>
    <row r="881" spans="2:2" x14ac:dyDescent="0.2">
      <c r="B881" s="52"/>
    </row>
    <row r="882" spans="2:2" x14ac:dyDescent="0.2">
      <c r="B882" s="52"/>
    </row>
    <row r="883" spans="2:2" x14ac:dyDescent="0.2">
      <c r="B883" s="52"/>
    </row>
    <row r="884" spans="2:2" x14ac:dyDescent="0.2">
      <c r="B884" s="52"/>
    </row>
    <row r="885" spans="2:2" x14ac:dyDescent="0.2">
      <c r="B885" s="52"/>
    </row>
    <row r="886" spans="2:2" x14ac:dyDescent="0.2">
      <c r="B886" s="52"/>
    </row>
    <row r="887" spans="2:2" x14ac:dyDescent="0.2">
      <c r="B887" s="52"/>
    </row>
    <row r="888" spans="2:2" x14ac:dyDescent="0.2">
      <c r="B888" s="52"/>
    </row>
    <row r="889" spans="2:2" x14ac:dyDescent="0.2">
      <c r="B889" s="52"/>
    </row>
    <row r="890" spans="2:2" x14ac:dyDescent="0.2">
      <c r="B890" s="52"/>
    </row>
    <row r="891" spans="2:2" x14ac:dyDescent="0.2">
      <c r="B891" s="52"/>
    </row>
    <row r="892" spans="2:2" x14ac:dyDescent="0.2">
      <c r="B892" s="52"/>
    </row>
    <row r="893" spans="2:2" x14ac:dyDescent="0.2">
      <c r="B893" s="52"/>
    </row>
    <row r="894" spans="2:2" x14ac:dyDescent="0.2">
      <c r="B894" s="52"/>
    </row>
    <row r="895" spans="2:2" x14ac:dyDescent="0.2">
      <c r="B895" s="52"/>
    </row>
    <row r="896" spans="2:2" x14ac:dyDescent="0.2">
      <c r="B896" s="52"/>
    </row>
    <row r="897" spans="2:2" x14ac:dyDescent="0.2">
      <c r="B897" s="52"/>
    </row>
    <row r="898" spans="2:2" x14ac:dyDescent="0.2">
      <c r="B898" s="52"/>
    </row>
    <row r="899" spans="2:2" x14ac:dyDescent="0.2">
      <c r="B899" s="52"/>
    </row>
    <row r="900" spans="2:2" x14ac:dyDescent="0.2">
      <c r="B900" s="52"/>
    </row>
    <row r="901" spans="2:2" x14ac:dyDescent="0.2">
      <c r="B901" s="52"/>
    </row>
    <row r="902" spans="2:2" x14ac:dyDescent="0.2">
      <c r="B902" s="52"/>
    </row>
    <row r="903" spans="2:2" x14ac:dyDescent="0.2">
      <c r="B903" s="52"/>
    </row>
    <row r="904" spans="2:2" x14ac:dyDescent="0.2">
      <c r="B904" s="52"/>
    </row>
    <row r="905" spans="2:2" x14ac:dyDescent="0.2">
      <c r="B905" s="52"/>
    </row>
    <row r="906" spans="2:2" x14ac:dyDescent="0.2">
      <c r="B906" s="52"/>
    </row>
    <row r="907" spans="2:2" x14ac:dyDescent="0.2">
      <c r="B907" s="52"/>
    </row>
    <row r="908" spans="2:2" x14ac:dyDescent="0.2">
      <c r="B908" s="52"/>
    </row>
    <row r="909" spans="2:2" x14ac:dyDescent="0.2">
      <c r="B909" s="52"/>
    </row>
    <row r="910" spans="2:2" x14ac:dyDescent="0.2">
      <c r="B910" s="52"/>
    </row>
    <row r="911" spans="2:2" x14ac:dyDescent="0.2">
      <c r="B911" s="52"/>
    </row>
    <row r="912" spans="2:2" x14ac:dyDescent="0.2">
      <c r="B912" s="52"/>
    </row>
    <row r="913" spans="2:2" x14ac:dyDescent="0.2">
      <c r="B913" s="52"/>
    </row>
    <row r="914" spans="2:2" x14ac:dyDescent="0.2">
      <c r="B914" s="52"/>
    </row>
    <row r="915" spans="2:2" x14ac:dyDescent="0.2">
      <c r="B915" s="52"/>
    </row>
    <row r="916" spans="2:2" x14ac:dyDescent="0.2">
      <c r="B916" s="52"/>
    </row>
    <row r="917" spans="2:2" x14ac:dyDescent="0.2">
      <c r="B917" s="52"/>
    </row>
    <row r="918" spans="2:2" x14ac:dyDescent="0.2">
      <c r="B918" s="52"/>
    </row>
    <row r="919" spans="2:2" x14ac:dyDescent="0.2">
      <c r="B919" s="52"/>
    </row>
    <row r="920" spans="2:2" x14ac:dyDescent="0.2">
      <c r="B920" s="52"/>
    </row>
    <row r="921" spans="2:2" x14ac:dyDescent="0.2">
      <c r="B921" s="52"/>
    </row>
    <row r="922" spans="2:2" x14ac:dyDescent="0.2">
      <c r="B922" s="52"/>
    </row>
    <row r="923" spans="2:2" x14ac:dyDescent="0.2">
      <c r="B923" s="52"/>
    </row>
    <row r="924" spans="2:2" x14ac:dyDescent="0.2">
      <c r="B924" s="52"/>
    </row>
    <row r="925" spans="2:2" x14ac:dyDescent="0.2">
      <c r="B925" s="52"/>
    </row>
    <row r="926" spans="2:2" x14ac:dyDescent="0.2">
      <c r="B926" s="52"/>
    </row>
    <row r="927" spans="2:2" x14ac:dyDescent="0.2">
      <c r="B927" s="52"/>
    </row>
    <row r="928" spans="2:2" x14ac:dyDescent="0.2">
      <c r="B928" s="52"/>
    </row>
    <row r="929" spans="2:2" x14ac:dyDescent="0.2">
      <c r="B929" s="52"/>
    </row>
    <row r="930" spans="2:2" x14ac:dyDescent="0.2">
      <c r="B930" s="52"/>
    </row>
    <row r="931" spans="2:2" x14ac:dyDescent="0.2">
      <c r="B931" s="52"/>
    </row>
    <row r="932" spans="2:2" x14ac:dyDescent="0.2">
      <c r="B932" s="52"/>
    </row>
    <row r="933" spans="2:2" x14ac:dyDescent="0.2">
      <c r="B933" s="52"/>
    </row>
    <row r="934" spans="2:2" x14ac:dyDescent="0.2">
      <c r="B934" s="52"/>
    </row>
    <row r="935" spans="2:2" x14ac:dyDescent="0.2">
      <c r="B935" s="52"/>
    </row>
    <row r="936" spans="2:2" x14ac:dyDescent="0.2">
      <c r="B936" s="52"/>
    </row>
    <row r="937" spans="2:2" x14ac:dyDescent="0.2">
      <c r="B937" s="52"/>
    </row>
    <row r="938" spans="2:2" x14ac:dyDescent="0.2">
      <c r="B938" s="52"/>
    </row>
    <row r="939" spans="2:2" x14ac:dyDescent="0.2">
      <c r="B939" s="52"/>
    </row>
    <row r="940" spans="2:2" x14ac:dyDescent="0.2">
      <c r="B940" s="52"/>
    </row>
    <row r="941" spans="2:2" x14ac:dyDescent="0.2">
      <c r="B941" s="52"/>
    </row>
    <row r="942" spans="2:2" x14ac:dyDescent="0.2">
      <c r="B942" s="52"/>
    </row>
    <row r="943" spans="2:2" x14ac:dyDescent="0.2">
      <c r="B943" s="52"/>
    </row>
    <row r="944" spans="2:2" x14ac:dyDescent="0.2">
      <c r="B944" s="52"/>
    </row>
    <row r="945" spans="2:2" x14ac:dyDescent="0.2">
      <c r="B945" s="52"/>
    </row>
    <row r="946" spans="2:2" x14ac:dyDescent="0.2">
      <c r="B946" s="52"/>
    </row>
    <row r="947" spans="2:2" x14ac:dyDescent="0.2">
      <c r="B947" s="52"/>
    </row>
    <row r="948" spans="2:2" x14ac:dyDescent="0.2">
      <c r="B948" s="52"/>
    </row>
    <row r="949" spans="2:2" x14ac:dyDescent="0.2">
      <c r="B949" s="52"/>
    </row>
    <row r="950" spans="2:2" x14ac:dyDescent="0.2">
      <c r="B950" s="52"/>
    </row>
    <row r="951" spans="2:2" x14ac:dyDescent="0.2">
      <c r="B951" s="52"/>
    </row>
    <row r="952" spans="2:2" x14ac:dyDescent="0.2">
      <c r="B952" s="52"/>
    </row>
    <row r="953" spans="2:2" x14ac:dyDescent="0.2">
      <c r="B953" s="52"/>
    </row>
    <row r="954" spans="2:2" x14ac:dyDescent="0.2">
      <c r="B954" s="52"/>
    </row>
    <row r="955" spans="2:2" x14ac:dyDescent="0.2">
      <c r="B955" s="52"/>
    </row>
    <row r="956" spans="2:2" x14ac:dyDescent="0.2">
      <c r="B956" s="52"/>
    </row>
    <row r="957" spans="2:2" x14ac:dyDescent="0.2">
      <c r="B957" s="52"/>
    </row>
    <row r="958" spans="2:2" x14ac:dyDescent="0.2">
      <c r="B958" s="52"/>
    </row>
    <row r="959" spans="2:2" x14ac:dyDescent="0.2">
      <c r="B959" s="52"/>
    </row>
    <row r="960" spans="2:2" x14ac:dyDescent="0.2">
      <c r="B960" s="52"/>
    </row>
    <row r="961" spans="2:2" x14ac:dyDescent="0.2">
      <c r="B961" s="52"/>
    </row>
    <row r="962" spans="2:2" x14ac:dyDescent="0.2">
      <c r="B962" s="52"/>
    </row>
    <row r="963" spans="2:2" x14ac:dyDescent="0.2">
      <c r="B963" s="52"/>
    </row>
    <row r="964" spans="2:2" x14ac:dyDescent="0.2">
      <c r="B964" s="52"/>
    </row>
    <row r="965" spans="2:2" x14ac:dyDescent="0.2">
      <c r="B965" s="52"/>
    </row>
    <row r="966" spans="2:2" x14ac:dyDescent="0.2">
      <c r="B966" s="52"/>
    </row>
    <row r="967" spans="2:2" x14ac:dyDescent="0.2">
      <c r="B967" s="52"/>
    </row>
    <row r="968" spans="2:2" x14ac:dyDescent="0.2">
      <c r="B968" s="52"/>
    </row>
    <row r="969" spans="2:2" x14ac:dyDescent="0.2">
      <c r="B969" s="52"/>
    </row>
    <row r="970" spans="2:2" x14ac:dyDescent="0.2">
      <c r="B970" s="52"/>
    </row>
    <row r="971" spans="2:2" x14ac:dyDescent="0.2">
      <c r="B971" s="52"/>
    </row>
    <row r="972" spans="2:2" x14ac:dyDescent="0.2">
      <c r="B972" s="52"/>
    </row>
    <row r="973" spans="2:2" x14ac:dyDescent="0.2">
      <c r="B973" s="52"/>
    </row>
    <row r="974" spans="2:2" x14ac:dyDescent="0.2">
      <c r="B974" s="52"/>
    </row>
    <row r="975" spans="2:2" x14ac:dyDescent="0.2">
      <c r="B975" s="52"/>
    </row>
    <row r="976" spans="2:2" x14ac:dyDescent="0.2">
      <c r="B976" s="52"/>
    </row>
    <row r="977" spans="2:2" x14ac:dyDescent="0.2">
      <c r="B977" s="52"/>
    </row>
    <row r="978" spans="2:2" x14ac:dyDescent="0.2">
      <c r="B978" s="52"/>
    </row>
    <row r="979" spans="2:2" x14ac:dyDescent="0.2">
      <c r="B979" s="52"/>
    </row>
    <row r="980" spans="2:2" x14ac:dyDescent="0.2">
      <c r="B980" s="52"/>
    </row>
    <row r="981" spans="2:2" x14ac:dyDescent="0.2">
      <c r="B981" s="52"/>
    </row>
    <row r="982" spans="2:2" x14ac:dyDescent="0.2">
      <c r="B982" s="52"/>
    </row>
    <row r="983" spans="2:2" x14ac:dyDescent="0.2">
      <c r="B983" s="52"/>
    </row>
    <row r="984" spans="2:2" x14ac:dyDescent="0.2">
      <c r="B984" s="52"/>
    </row>
    <row r="985" spans="2:2" x14ac:dyDescent="0.2">
      <c r="B985" s="52"/>
    </row>
    <row r="986" spans="2:2" x14ac:dyDescent="0.2">
      <c r="B986" s="52"/>
    </row>
    <row r="987" spans="2:2" x14ac:dyDescent="0.2">
      <c r="B987" s="52"/>
    </row>
    <row r="988" spans="2:2" x14ac:dyDescent="0.2">
      <c r="B988" s="52"/>
    </row>
    <row r="989" spans="2:2" x14ac:dyDescent="0.2">
      <c r="B989" s="52"/>
    </row>
    <row r="990" spans="2:2" x14ac:dyDescent="0.2">
      <c r="B990" s="52"/>
    </row>
    <row r="991" spans="2:2" x14ac:dyDescent="0.2">
      <c r="B991" s="52"/>
    </row>
    <row r="992" spans="2:2" x14ac:dyDescent="0.2">
      <c r="B992" s="52"/>
    </row>
    <row r="993" spans="2:2" x14ac:dyDescent="0.2">
      <c r="B993" s="52"/>
    </row>
    <row r="994" spans="2:2" x14ac:dyDescent="0.2">
      <c r="B994" s="52"/>
    </row>
    <row r="995" spans="2:2" x14ac:dyDescent="0.2">
      <c r="B995" s="52"/>
    </row>
    <row r="996" spans="2:2" x14ac:dyDescent="0.2">
      <c r="B996" s="52"/>
    </row>
    <row r="997" spans="2:2" x14ac:dyDescent="0.2">
      <c r="B997" s="52"/>
    </row>
    <row r="998" spans="2:2" x14ac:dyDescent="0.2">
      <c r="B998" s="52"/>
    </row>
    <row r="999" spans="2:2" x14ac:dyDescent="0.2">
      <c r="B999" s="52"/>
    </row>
    <row r="1000" spans="2:2" x14ac:dyDescent="0.2">
      <c r="B1000" s="52"/>
    </row>
    <row r="1001" spans="2:2" x14ac:dyDescent="0.2">
      <c r="B1001" s="52"/>
    </row>
    <row r="1002" spans="2:2" x14ac:dyDescent="0.2">
      <c r="B1002" s="52"/>
    </row>
    <row r="1003" spans="2:2" x14ac:dyDescent="0.2">
      <c r="B1003" s="52"/>
    </row>
    <row r="1004" spans="2:2" x14ac:dyDescent="0.2">
      <c r="B1004" s="52"/>
    </row>
    <row r="1005" spans="2:2" x14ac:dyDescent="0.2">
      <c r="B1005" s="52"/>
    </row>
    <row r="1006" spans="2:2" x14ac:dyDescent="0.2">
      <c r="B1006" s="52"/>
    </row>
    <row r="1007" spans="2:2" x14ac:dyDescent="0.2">
      <c r="B1007" s="52"/>
    </row>
    <row r="1008" spans="2:2" x14ac:dyDescent="0.2">
      <c r="B1008" s="52"/>
    </row>
    <row r="1009" spans="2:2" x14ac:dyDescent="0.2">
      <c r="B1009" s="52"/>
    </row>
    <row r="1010" spans="2:2" x14ac:dyDescent="0.2">
      <c r="B1010" s="52"/>
    </row>
    <row r="1011" spans="2:2" x14ac:dyDescent="0.2">
      <c r="B1011" s="52"/>
    </row>
    <row r="1012" spans="2:2" x14ac:dyDescent="0.2">
      <c r="B1012" s="52"/>
    </row>
    <row r="1013" spans="2:2" x14ac:dyDescent="0.2">
      <c r="B1013" s="52"/>
    </row>
    <row r="1014" spans="2:2" x14ac:dyDescent="0.2">
      <c r="B1014" s="52"/>
    </row>
    <row r="1015" spans="2:2" x14ac:dyDescent="0.2">
      <c r="B1015" s="52"/>
    </row>
    <row r="1016" spans="2:2" x14ac:dyDescent="0.2">
      <c r="B1016" s="52"/>
    </row>
    <row r="1017" spans="2:2" x14ac:dyDescent="0.2">
      <c r="B1017" s="52"/>
    </row>
    <row r="1018" spans="2:2" x14ac:dyDescent="0.2">
      <c r="B1018" s="52"/>
    </row>
    <row r="1019" spans="2:2" x14ac:dyDescent="0.2">
      <c r="B1019" s="52"/>
    </row>
    <row r="1020" spans="2:2" x14ac:dyDescent="0.2">
      <c r="B1020" s="52"/>
    </row>
    <row r="1021" spans="2:2" x14ac:dyDescent="0.2">
      <c r="B1021" s="52"/>
    </row>
    <row r="1022" spans="2:2" x14ac:dyDescent="0.2">
      <c r="B1022" s="52"/>
    </row>
    <row r="1023" spans="2:2" x14ac:dyDescent="0.2">
      <c r="B1023" s="52"/>
    </row>
    <row r="1024" spans="2:2" x14ac:dyDescent="0.2">
      <c r="B1024" s="52"/>
    </row>
    <row r="1025" spans="2:2" x14ac:dyDescent="0.2">
      <c r="B1025" s="52"/>
    </row>
    <row r="1026" spans="2:2" x14ac:dyDescent="0.2">
      <c r="B1026" s="52"/>
    </row>
    <row r="1027" spans="2:2" x14ac:dyDescent="0.2">
      <c r="B1027" s="52"/>
    </row>
    <row r="1028" spans="2:2" x14ac:dyDescent="0.2">
      <c r="B1028" s="52"/>
    </row>
    <row r="1029" spans="2:2" x14ac:dyDescent="0.2">
      <c r="B1029" s="52"/>
    </row>
    <row r="1030" spans="2:2" x14ac:dyDescent="0.2">
      <c r="B1030" s="52"/>
    </row>
    <row r="1031" spans="2:2" x14ac:dyDescent="0.2">
      <c r="B1031" s="52"/>
    </row>
    <row r="1032" spans="2:2" x14ac:dyDescent="0.2">
      <c r="B1032" s="52"/>
    </row>
    <row r="1033" spans="2:2" x14ac:dyDescent="0.2">
      <c r="B1033" s="52"/>
    </row>
    <row r="1034" spans="2:2" x14ac:dyDescent="0.2">
      <c r="B1034" s="52"/>
    </row>
  </sheetData>
  <mergeCells count="1">
    <mergeCell ref="A19:C19"/>
  </mergeCells>
  <hyperlinks>
    <hyperlink ref="A19" r:id="rId1" xr:uid="{702298E7-C5A7-48C2-96A9-06DB5C417533}"/>
  </hyperlinks>
  <pageMargins left="0.39370078740157483" right="0.39370078740157483" top="0.62992125984251968" bottom="0.62992125984251968" header="0.19685039370078741" footer="0.39370078740157483"/>
  <pageSetup paperSize="9" scale="91" orientation="landscape" horizontalDpi="300" verticalDpi="3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2712</v>
      </c>
    </row>
    <row r="3" spans="1:3" x14ac:dyDescent="0.2">
      <c r="A3" s="4" t="s">
        <v>2741</v>
      </c>
    </row>
    <row r="4" spans="1:3" x14ac:dyDescent="0.2">
      <c r="A4" t="s">
        <v>2742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2741</v>
      </c>
      <c r="C7" s="8" t="s">
        <v>2743</v>
      </c>
    </row>
    <row r="8" spans="1:3" x14ac:dyDescent="0.2">
      <c r="A8" s="5" t="s">
        <v>1104</v>
      </c>
      <c r="B8" s="5" t="s">
        <v>2744</v>
      </c>
      <c r="C8" s="26">
        <v>550587</v>
      </c>
    </row>
    <row r="9" spans="1:3" x14ac:dyDescent="0.2">
      <c r="A9" s="5" t="s">
        <v>1106</v>
      </c>
      <c r="B9" s="5" t="s">
        <v>2745</v>
      </c>
      <c r="C9" s="26">
        <v>229866</v>
      </c>
    </row>
    <row r="10" spans="1:3" x14ac:dyDescent="0.2">
      <c r="A10" s="5" t="s">
        <v>1108</v>
      </c>
      <c r="B10" s="5" t="s">
        <v>2746</v>
      </c>
      <c r="C10" s="26">
        <v>469818</v>
      </c>
    </row>
    <row r="11" spans="1:3" x14ac:dyDescent="0.2">
      <c r="A11" s="5" t="s">
        <v>1110</v>
      </c>
      <c r="B11" s="5" t="s">
        <v>2747</v>
      </c>
      <c r="C11" s="26">
        <v>286560</v>
      </c>
    </row>
    <row r="12" spans="1:3" x14ac:dyDescent="0.2">
      <c r="A12" s="5" t="s">
        <v>1112</v>
      </c>
      <c r="B12" s="5" t="s">
        <v>2748</v>
      </c>
      <c r="C12" s="26">
        <v>123609</v>
      </c>
    </row>
    <row r="13" spans="1:3" x14ac:dyDescent="0.2">
      <c r="A13" s="5" t="s">
        <v>1114</v>
      </c>
      <c r="B13" s="5" t="s">
        <v>2749</v>
      </c>
      <c r="C13" s="26">
        <v>46617</v>
      </c>
    </row>
    <row r="14" spans="1:3" x14ac:dyDescent="0.2">
      <c r="A14" s="5" t="s">
        <v>1116</v>
      </c>
      <c r="B14" s="5" t="s">
        <v>2750</v>
      </c>
      <c r="C14" s="26">
        <v>19851</v>
      </c>
    </row>
    <row r="15" spans="1:3" x14ac:dyDescent="0.2">
      <c r="A15" s="5" t="s">
        <v>1118</v>
      </c>
      <c r="B15" s="5" t="s">
        <v>2751</v>
      </c>
      <c r="C15" s="26">
        <v>8934</v>
      </c>
    </row>
    <row r="16" spans="1:3" x14ac:dyDescent="0.2">
      <c r="A16" s="5" t="s">
        <v>1120</v>
      </c>
      <c r="B16" s="5" t="s">
        <v>2752</v>
      </c>
      <c r="C16" s="26">
        <v>4563</v>
      </c>
    </row>
    <row r="17" spans="1:3" x14ac:dyDescent="0.2">
      <c r="A17" s="5" t="s">
        <v>1122</v>
      </c>
      <c r="B17" s="5" t="s">
        <v>2753</v>
      </c>
      <c r="C17" s="26">
        <v>2577</v>
      </c>
    </row>
    <row r="18" spans="1:3" x14ac:dyDescent="0.2">
      <c r="A18" s="5" t="s">
        <v>1124</v>
      </c>
      <c r="B18" s="5" t="s">
        <v>2754</v>
      </c>
      <c r="C18" s="26">
        <v>2778</v>
      </c>
    </row>
    <row r="19" spans="1:3" x14ac:dyDescent="0.2">
      <c r="A19" s="5" t="s">
        <v>2755</v>
      </c>
      <c r="B19" s="5" t="s">
        <v>2756</v>
      </c>
      <c r="C19" s="26">
        <v>40005</v>
      </c>
    </row>
    <row r="20" spans="1:3" x14ac:dyDescent="0.2">
      <c r="A20" s="5"/>
      <c r="B20" s="5" t="s">
        <v>40</v>
      </c>
      <c r="C20" s="26">
        <v>1785759</v>
      </c>
    </row>
    <row r="21" spans="1:3" x14ac:dyDescent="0.2">
      <c r="A21" s="5" t="s">
        <v>2726</v>
      </c>
      <c r="B21" s="5" t="s">
        <v>42</v>
      </c>
      <c r="C21" s="26">
        <v>0</v>
      </c>
    </row>
    <row r="22" spans="1:3" x14ac:dyDescent="0.2">
      <c r="A22" s="5" t="s">
        <v>2757</v>
      </c>
      <c r="B22" s="5" t="s">
        <v>1099</v>
      </c>
      <c r="C22" s="26">
        <v>549</v>
      </c>
    </row>
    <row r="23" spans="1:3" x14ac:dyDescent="0.2">
      <c r="A23" s="5" t="s">
        <v>1129</v>
      </c>
      <c r="B23" s="5" t="s">
        <v>44</v>
      </c>
      <c r="C23" s="26">
        <v>143943</v>
      </c>
    </row>
    <row r="24" spans="1:3" x14ac:dyDescent="0.2">
      <c r="A24" s="5"/>
      <c r="B24" s="5"/>
      <c r="C24" s="26"/>
    </row>
    <row r="25" spans="1:3" x14ac:dyDescent="0.2">
      <c r="A25" s="5"/>
      <c r="B25" s="27" t="s">
        <v>45</v>
      </c>
      <c r="C25" s="28">
        <v>1930248</v>
      </c>
    </row>
    <row r="26" spans="1:3" x14ac:dyDescent="0.2">
      <c r="A26" s="9"/>
      <c r="B26" s="18"/>
      <c r="C26" s="9"/>
    </row>
    <row r="27" spans="1:3" x14ac:dyDescent="0.2">
      <c r="A27" s="64" t="s">
        <v>7008</v>
      </c>
      <c r="B27" s="19"/>
    </row>
    <row r="28" spans="1:3" x14ac:dyDescent="0.2">
      <c r="A28" s="82" t="s">
        <v>6919</v>
      </c>
      <c r="B28" s="82"/>
      <c r="C28" s="82"/>
    </row>
    <row r="29" spans="1:3" x14ac:dyDescent="0.2">
      <c r="A29" s="64" t="s">
        <v>6917</v>
      </c>
      <c r="B29" s="19"/>
    </row>
    <row r="30" spans="1:3" x14ac:dyDescent="0.2">
      <c r="A30" s="29" t="s">
        <v>46</v>
      </c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8:C28"/>
  </mergeCells>
  <hyperlinks>
    <hyperlink ref="A28" r:id="rId1" xr:uid="{2ADFE6C8-516D-41E3-9A46-0AC691B2D22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041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53.7109375" customWidth="1"/>
    <col min="3" max="3" width="18.7109375" customWidth="1"/>
  </cols>
  <sheetData>
    <row r="1" spans="1:3" x14ac:dyDescent="0.2">
      <c r="A1" s="19" t="s">
        <v>2727</v>
      </c>
    </row>
    <row r="3" spans="1:3" x14ac:dyDescent="0.2">
      <c r="A3" s="4" t="s">
        <v>6930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6930</v>
      </c>
      <c r="C7" s="8" t="s">
        <v>1140</v>
      </c>
    </row>
    <row r="8" spans="1:3" x14ac:dyDescent="0.2">
      <c r="A8" s="5" t="s">
        <v>2759</v>
      </c>
      <c r="B8" s="5" t="s">
        <v>2760</v>
      </c>
      <c r="C8" s="26">
        <v>54480</v>
      </c>
    </row>
    <row r="9" spans="1:3" x14ac:dyDescent="0.2">
      <c r="A9" s="5" t="s">
        <v>2761</v>
      </c>
      <c r="B9" s="5" t="s">
        <v>2762</v>
      </c>
      <c r="C9" s="26">
        <v>34365</v>
      </c>
    </row>
    <row r="10" spans="1:3" x14ac:dyDescent="0.2">
      <c r="A10" s="5" t="s">
        <v>2763</v>
      </c>
      <c r="B10" s="5" t="s">
        <v>2764</v>
      </c>
      <c r="C10" s="26">
        <v>105</v>
      </c>
    </row>
    <row r="11" spans="1:3" x14ac:dyDescent="0.2">
      <c r="A11" s="5" t="s">
        <v>2765</v>
      </c>
      <c r="B11" s="5" t="s">
        <v>2766</v>
      </c>
      <c r="C11" s="26">
        <v>909</v>
      </c>
    </row>
    <row r="12" spans="1:3" x14ac:dyDescent="0.2">
      <c r="A12" s="5" t="s">
        <v>2767</v>
      </c>
      <c r="B12" s="5" t="s">
        <v>2768</v>
      </c>
      <c r="C12" s="26">
        <v>156</v>
      </c>
    </row>
    <row r="13" spans="1:3" x14ac:dyDescent="0.2">
      <c r="A13" s="5" t="s">
        <v>2769</v>
      </c>
      <c r="B13" s="5" t="s">
        <v>2770</v>
      </c>
      <c r="C13" s="26">
        <v>0</v>
      </c>
    </row>
    <row r="14" spans="1:3" x14ac:dyDescent="0.2">
      <c r="A14" s="5" t="s">
        <v>2771</v>
      </c>
      <c r="B14" s="5" t="s">
        <v>2772</v>
      </c>
      <c r="C14" s="26">
        <v>405</v>
      </c>
    </row>
    <row r="15" spans="1:3" x14ac:dyDescent="0.2">
      <c r="A15" s="5" t="s">
        <v>2773</v>
      </c>
      <c r="B15" s="5" t="s">
        <v>2774</v>
      </c>
      <c r="C15" s="26">
        <v>0</v>
      </c>
    </row>
    <row r="16" spans="1:3" x14ac:dyDescent="0.2">
      <c r="A16" s="5" t="s">
        <v>2775</v>
      </c>
      <c r="B16" s="5" t="s">
        <v>2776</v>
      </c>
      <c r="C16" s="26">
        <v>450</v>
      </c>
    </row>
    <row r="17" spans="1:3" x14ac:dyDescent="0.2">
      <c r="A17" s="5" t="s">
        <v>2777</v>
      </c>
      <c r="B17" s="5" t="s">
        <v>2778</v>
      </c>
      <c r="C17" s="26">
        <v>4524</v>
      </c>
    </row>
    <row r="18" spans="1:3" x14ac:dyDescent="0.2">
      <c r="A18" s="5" t="s">
        <v>2779</v>
      </c>
      <c r="B18" s="5" t="s">
        <v>2780</v>
      </c>
      <c r="C18" s="26">
        <v>219</v>
      </c>
    </row>
    <row r="19" spans="1:3" x14ac:dyDescent="0.2">
      <c r="A19" s="5" t="s">
        <v>2781</v>
      </c>
      <c r="B19" s="5" t="s">
        <v>2782</v>
      </c>
      <c r="C19" s="26">
        <v>1287</v>
      </c>
    </row>
    <row r="20" spans="1:3" x14ac:dyDescent="0.2">
      <c r="A20" s="5" t="s">
        <v>2783</v>
      </c>
      <c r="B20" s="5" t="s">
        <v>2784</v>
      </c>
      <c r="C20" s="26">
        <v>456</v>
      </c>
    </row>
    <row r="21" spans="1:3" x14ac:dyDescent="0.2">
      <c r="A21" s="5" t="s">
        <v>2785</v>
      </c>
      <c r="B21" s="5" t="s">
        <v>2786</v>
      </c>
      <c r="C21" s="26">
        <v>0</v>
      </c>
    </row>
    <row r="22" spans="1:3" x14ac:dyDescent="0.2">
      <c r="A22" s="5" t="s">
        <v>2787</v>
      </c>
      <c r="B22" s="5" t="s">
        <v>2788</v>
      </c>
      <c r="C22" s="26">
        <v>18</v>
      </c>
    </row>
    <row r="23" spans="1:3" x14ac:dyDescent="0.2">
      <c r="A23" s="5" t="s">
        <v>2789</v>
      </c>
      <c r="B23" s="5" t="s">
        <v>2790</v>
      </c>
      <c r="C23" s="26">
        <v>1197</v>
      </c>
    </row>
    <row r="24" spans="1:3" x14ac:dyDescent="0.2">
      <c r="A24" s="5" t="s">
        <v>2791</v>
      </c>
      <c r="B24" s="5" t="s">
        <v>2792</v>
      </c>
      <c r="C24" s="26">
        <v>96</v>
      </c>
    </row>
    <row r="25" spans="1:3" x14ac:dyDescent="0.2">
      <c r="A25" s="5" t="s">
        <v>2793</v>
      </c>
      <c r="B25" s="5" t="s">
        <v>2794</v>
      </c>
      <c r="C25" s="26">
        <v>2361</v>
      </c>
    </row>
    <row r="26" spans="1:3" x14ac:dyDescent="0.2">
      <c r="A26" s="5" t="s">
        <v>2795</v>
      </c>
      <c r="B26" s="5" t="s">
        <v>2796</v>
      </c>
      <c r="C26" s="26">
        <v>3633</v>
      </c>
    </row>
    <row r="27" spans="1:3" x14ac:dyDescent="0.2">
      <c r="A27" s="5" t="s">
        <v>2797</v>
      </c>
      <c r="B27" s="5" t="s">
        <v>2798</v>
      </c>
      <c r="C27" s="26">
        <v>26541</v>
      </c>
    </row>
    <row r="28" spans="1:3" x14ac:dyDescent="0.2">
      <c r="A28" s="5" t="s">
        <v>2799</v>
      </c>
      <c r="B28" s="5" t="s">
        <v>2800</v>
      </c>
      <c r="C28" s="26">
        <v>375</v>
      </c>
    </row>
    <row r="29" spans="1:3" x14ac:dyDescent="0.2">
      <c r="A29" s="5" t="s">
        <v>2801</v>
      </c>
      <c r="B29" s="5" t="s">
        <v>2802</v>
      </c>
      <c r="C29" s="26">
        <v>132</v>
      </c>
    </row>
    <row r="30" spans="1:3" x14ac:dyDescent="0.2">
      <c r="A30" s="5" t="s">
        <v>2803</v>
      </c>
      <c r="B30" s="5" t="s">
        <v>2804</v>
      </c>
      <c r="C30" s="26">
        <v>237</v>
      </c>
    </row>
    <row r="31" spans="1:3" x14ac:dyDescent="0.2">
      <c r="A31" s="5" t="s">
        <v>2805</v>
      </c>
      <c r="B31" s="5" t="s">
        <v>2806</v>
      </c>
      <c r="C31" s="26">
        <v>4707</v>
      </c>
    </row>
    <row r="32" spans="1:3" x14ac:dyDescent="0.2">
      <c r="A32" s="5" t="s">
        <v>2807</v>
      </c>
      <c r="B32" s="5" t="s">
        <v>2808</v>
      </c>
      <c r="C32" s="26">
        <v>192</v>
      </c>
    </row>
    <row r="33" spans="1:3" x14ac:dyDescent="0.2">
      <c r="A33" s="5" t="s">
        <v>2809</v>
      </c>
      <c r="B33" s="5" t="s">
        <v>2810</v>
      </c>
      <c r="C33" s="26">
        <v>657</v>
      </c>
    </row>
    <row r="34" spans="1:3" x14ac:dyDescent="0.2">
      <c r="A34" s="5" t="s">
        <v>2811</v>
      </c>
      <c r="B34" s="5" t="s">
        <v>2812</v>
      </c>
      <c r="C34" s="26">
        <v>5415</v>
      </c>
    </row>
    <row r="35" spans="1:3" x14ac:dyDescent="0.2">
      <c r="A35" s="5" t="s">
        <v>2813</v>
      </c>
      <c r="B35" s="5" t="s">
        <v>2814</v>
      </c>
      <c r="C35" s="26">
        <v>1212</v>
      </c>
    </row>
    <row r="36" spans="1:3" x14ac:dyDescent="0.2">
      <c r="A36" s="5" t="s">
        <v>2815</v>
      </c>
      <c r="B36" s="5" t="s">
        <v>2816</v>
      </c>
      <c r="C36" s="26">
        <v>12123</v>
      </c>
    </row>
    <row r="37" spans="1:3" x14ac:dyDescent="0.2">
      <c r="A37" s="5" t="s">
        <v>2817</v>
      </c>
      <c r="B37" s="5" t="s">
        <v>2818</v>
      </c>
      <c r="C37" s="26">
        <v>35250</v>
      </c>
    </row>
    <row r="38" spans="1:3" x14ac:dyDescent="0.2">
      <c r="A38" s="5" t="s">
        <v>2819</v>
      </c>
      <c r="B38" s="5" t="s">
        <v>2820</v>
      </c>
      <c r="C38" s="26">
        <v>441</v>
      </c>
    </row>
    <row r="39" spans="1:3" x14ac:dyDescent="0.2">
      <c r="A39" s="5" t="s">
        <v>2821</v>
      </c>
      <c r="B39" s="5" t="s">
        <v>2822</v>
      </c>
      <c r="C39" s="26">
        <v>3756</v>
      </c>
    </row>
    <row r="40" spans="1:3" x14ac:dyDescent="0.2">
      <c r="A40" s="5" t="s">
        <v>2823</v>
      </c>
      <c r="B40" s="5" t="s">
        <v>2824</v>
      </c>
      <c r="C40" s="26">
        <v>17538</v>
      </c>
    </row>
    <row r="41" spans="1:3" x14ac:dyDescent="0.2">
      <c r="A41" s="5" t="s">
        <v>2825</v>
      </c>
      <c r="B41" s="5" t="s">
        <v>2826</v>
      </c>
      <c r="C41" s="26">
        <v>13386</v>
      </c>
    </row>
    <row r="42" spans="1:3" x14ac:dyDescent="0.2">
      <c r="A42" s="5" t="s">
        <v>2827</v>
      </c>
      <c r="B42" s="5" t="s">
        <v>2828</v>
      </c>
      <c r="C42" s="26">
        <v>6894</v>
      </c>
    </row>
    <row r="43" spans="1:3" x14ac:dyDescent="0.2">
      <c r="A43" s="5" t="s">
        <v>2829</v>
      </c>
      <c r="B43" s="5" t="s">
        <v>2830</v>
      </c>
      <c r="C43" s="26">
        <v>30096</v>
      </c>
    </row>
    <row r="44" spans="1:3" x14ac:dyDescent="0.2">
      <c r="A44" s="5" t="s">
        <v>2831</v>
      </c>
      <c r="B44" s="5" t="s">
        <v>2832</v>
      </c>
      <c r="C44" s="26">
        <v>2007</v>
      </c>
    </row>
    <row r="45" spans="1:3" x14ac:dyDescent="0.2">
      <c r="A45" s="5" t="s">
        <v>2833</v>
      </c>
      <c r="B45" s="5" t="s">
        <v>2834</v>
      </c>
      <c r="C45" s="26">
        <v>9777</v>
      </c>
    </row>
    <row r="46" spans="1:3" x14ac:dyDescent="0.2">
      <c r="A46" s="5" t="s">
        <v>2835</v>
      </c>
      <c r="B46" s="5" t="s">
        <v>2836</v>
      </c>
      <c r="C46" s="26">
        <v>34344</v>
      </c>
    </row>
    <row r="47" spans="1:3" x14ac:dyDescent="0.2">
      <c r="A47" s="5" t="s">
        <v>2837</v>
      </c>
      <c r="B47" s="5" t="s">
        <v>2838</v>
      </c>
      <c r="C47" s="26">
        <v>2130</v>
      </c>
    </row>
    <row r="48" spans="1:3" x14ac:dyDescent="0.2">
      <c r="A48" s="5" t="s">
        <v>2839</v>
      </c>
      <c r="B48" s="5" t="s">
        <v>2840</v>
      </c>
      <c r="C48" s="26">
        <v>1077</v>
      </c>
    </row>
    <row r="49" spans="1:3" x14ac:dyDescent="0.2">
      <c r="A49" s="5" t="s">
        <v>2841</v>
      </c>
      <c r="B49" s="5" t="s">
        <v>2842</v>
      </c>
      <c r="C49" s="26">
        <v>600</v>
      </c>
    </row>
    <row r="50" spans="1:3" x14ac:dyDescent="0.2">
      <c r="A50" s="5" t="s">
        <v>2843</v>
      </c>
      <c r="B50" s="5" t="s">
        <v>2844</v>
      </c>
      <c r="C50" s="26">
        <v>1392</v>
      </c>
    </row>
    <row r="51" spans="1:3" x14ac:dyDescent="0.2">
      <c r="A51" s="5" t="s">
        <v>2845</v>
      </c>
      <c r="B51" s="5" t="s">
        <v>2846</v>
      </c>
      <c r="C51" s="26">
        <v>792</v>
      </c>
    </row>
    <row r="52" spans="1:3" x14ac:dyDescent="0.2">
      <c r="A52" s="5" t="s">
        <v>2847</v>
      </c>
      <c r="B52" s="5" t="s">
        <v>2848</v>
      </c>
      <c r="C52" s="26">
        <v>7977</v>
      </c>
    </row>
    <row r="53" spans="1:3" x14ac:dyDescent="0.2">
      <c r="A53" s="5" t="s">
        <v>2849</v>
      </c>
      <c r="B53" s="5" t="s">
        <v>2850</v>
      </c>
      <c r="C53" s="26">
        <v>414</v>
      </c>
    </row>
    <row r="54" spans="1:3" x14ac:dyDescent="0.2">
      <c r="A54" s="5" t="s">
        <v>2851</v>
      </c>
      <c r="B54" s="5" t="s">
        <v>2852</v>
      </c>
      <c r="C54" s="26">
        <v>5154</v>
      </c>
    </row>
    <row r="55" spans="1:3" x14ac:dyDescent="0.2">
      <c r="A55" s="5" t="s">
        <v>2853</v>
      </c>
      <c r="B55" s="5" t="s">
        <v>2854</v>
      </c>
      <c r="C55" s="26">
        <v>1419</v>
      </c>
    </row>
    <row r="56" spans="1:3" x14ac:dyDescent="0.2">
      <c r="A56" s="5" t="s">
        <v>2855</v>
      </c>
      <c r="B56" s="5" t="s">
        <v>2856</v>
      </c>
      <c r="C56" s="26">
        <v>444</v>
      </c>
    </row>
    <row r="57" spans="1:3" x14ac:dyDescent="0.2">
      <c r="A57" s="5" t="s">
        <v>2857</v>
      </c>
      <c r="B57" s="5" t="s">
        <v>2858</v>
      </c>
      <c r="C57" s="26">
        <v>2004</v>
      </c>
    </row>
    <row r="58" spans="1:3" x14ac:dyDescent="0.2">
      <c r="A58" s="5" t="s">
        <v>2859</v>
      </c>
      <c r="B58" s="5" t="s">
        <v>2860</v>
      </c>
      <c r="C58" s="26">
        <v>141</v>
      </c>
    </row>
    <row r="59" spans="1:3" x14ac:dyDescent="0.2">
      <c r="A59" s="5" t="s">
        <v>2861</v>
      </c>
      <c r="B59" s="5" t="s">
        <v>2862</v>
      </c>
      <c r="C59" s="26">
        <v>27</v>
      </c>
    </row>
    <row r="60" spans="1:3" x14ac:dyDescent="0.2">
      <c r="A60" s="5" t="s">
        <v>2863</v>
      </c>
      <c r="B60" s="5" t="s">
        <v>2864</v>
      </c>
      <c r="C60" s="26">
        <v>138</v>
      </c>
    </row>
    <row r="61" spans="1:3" x14ac:dyDescent="0.2">
      <c r="A61" s="5" t="s">
        <v>2865</v>
      </c>
      <c r="B61" s="5" t="s">
        <v>2866</v>
      </c>
      <c r="C61" s="26">
        <v>78</v>
      </c>
    </row>
    <row r="62" spans="1:3" x14ac:dyDescent="0.2">
      <c r="A62" s="5" t="s">
        <v>2867</v>
      </c>
      <c r="B62" s="5" t="s">
        <v>2868</v>
      </c>
      <c r="C62" s="26">
        <v>5163</v>
      </c>
    </row>
    <row r="63" spans="1:3" x14ac:dyDescent="0.2">
      <c r="A63" s="5" t="s">
        <v>2869</v>
      </c>
      <c r="B63" s="5" t="s">
        <v>2870</v>
      </c>
      <c r="C63" s="26">
        <v>225</v>
      </c>
    </row>
    <row r="64" spans="1:3" x14ac:dyDescent="0.2">
      <c r="A64" s="5" t="s">
        <v>2871</v>
      </c>
      <c r="B64" s="5" t="s">
        <v>2872</v>
      </c>
      <c r="C64" s="26">
        <v>2136</v>
      </c>
    </row>
    <row r="65" spans="1:3" x14ac:dyDescent="0.2">
      <c r="A65" s="5" t="s">
        <v>2873</v>
      </c>
      <c r="B65" s="5" t="s">
        <v>2874</v>
      </c>
      <c r="C65" s="26">
        <v>1386</v>
      </c>
    </row>
    <row r="66" spans="1:3" x14ac:dyDescent="0.2">
      <c r="A66" s="5" t="s">
        <v>2875</v>
      </c>
      <c r="B66" s="5" t="s">
        <v>2876</v>
      </c>
      <c r="C66" s="26">
        <v>630</v>
      </c>
    </row>
    <row r="67" spans="1:3" x14ac:dyDescent="0.2">
      <c r="A67" s="5" t="s">
        <v>2877</v>
      </c>
      <c r="B67" s="5" t="s">
        <v>2878</v>
      </c>
      <c r="C67" s="26">
        <v>9837</v>
      </c>
    </row>
    <row r="68" spans="1:3" x14ac:dyDescent="0.2">
      <c r="A68" s="5" t="s">
        <v>2879</v>
      </c>
      <c r="B68" s="5" t="s">
        <v>2880</v>
      </c>
      <c r="C68" s="26">
        <v>408</v>
      </c>
    </row>
    <row r="69" spans="1:3" x14ac:dyDescent="0.2">
      <c r="A69" s="5" t="s">
        <v>2881</v>
      </c>
      <c r="B69" s="5" t="s">
        <v>2882</v>
      </c>
      <c r="C69" s="26">
        <v>1557</v>
      </c>
    </row>
    <row r="70" spans="1:3" x14ac:dyDescent="0.2">
      <c r="A70" s="5" t="s">
        <v>2883</v>
      </c>
      <c r="B70" s="5" t="s">
        <v>2884</v>
      </c>
      <c r="C70" s="26">
        <v>147</v>
      </c>
    </row>
    <row r="71" spans="1:3" x14ac:dyDescent="0.2">
      <c r="A71" s="5" t="s">
        <v>2885</v>
      </c>
      <c r="B71" s="5" t="s">
        <v>2886</v>
      </c>
      <c r="C71" s="26">
        <v>219</v>
      </c>
    </row>
    <row r="72" spans="1:3" x14ac:dyDescent="0.2">
      <c r="A72" s="5" t="s">
        <v>2887</v>
      </c>
      <c r="B72" s="5" t="s">
        <v>2888</v>
      </c>
      <c r="C72" s="26">
        <v>177</v>
      </c>
    </row>
    <row r="73" spans="1:3" x14ac:dyDescent="0.2">
      <c r="A73" s="5" t="s">
        <v>2889</v>
      </c>
      <c r="B73" s="5" t="s">
        <v>2890</v>
      </c>
      <c r="C73" s="26">
        <v>372</v>
      </c>
    </row>
    <row r="74" spans="1:3" x14ac:dyDescent="0.2">
      <c r="A74" s="5" t="s">
        <v>2891</v>
      </c>
      <c r="B74" s="5" t="s">
        <v>2892</v>
      </c>
      <c r="C74" s="26">
        <v>351</v>
      </c>
    </row>
    <row r="75" spans="1:3" x14ac:dyDescent="0.2">
      <c r="A75" s="5" t="s">
        <v>2893</v>
      </c>
      <c r="B75" s="5" t="s">
        <v>2894</v>
      </c>
      <c r="C75" s="26">
        <v>600</v>
      </c>
    </row>
    <row r="76" spans="1:3" x14ac:dyDescent="0.2">
      <c r="A76" s="5" t="s">
        <v>2895</v>
      </c>
      <c r="B76" s="5" t="s">
        <v>2896</v>
      </c>
      <c r="C76" s="26">
        <v>3624</v>
      </c>
    </row>
    <row r="77" spans="1:3" x14ac:dyDescent="0.2">
      <c r="A77" s="5" t="s">
        <v>2897</v>
      </c>
      <c r="B77" s="5" t="s">
        <v>2898</v>
      </c>
      <c r="C77" s="26">
        <v>1584</v>
      </c>
    </row>
    <row r="78" spans="1:3" x14ac:dyDescent="0.2">
      <c r="A78" s="5" t="s">
        <v>2899</v>
      </c>
      <c r="B78" s="5" t="s">
        <v>2900</v>
      </c>
      <c r="C78" s="26">
        <v>1638</v>
      </c>
    </row>
    <row r="79" spans="1:3" x14ac:dyDescent="0.2">
      <c r="A79" s="5" t="s">
        <v>2901</v>
      </c>
      <c r="B79" s="5" t="s">
        <v>2902</v>
      </c>
      <c r="C79" s="26">
        <v>11586</v>
      </c>
    </row>
    <row r="80" spans="1:3" x14ac:dyDescent="0.2">
      <c r="A80" s="5" t="s">
        <v>2903</v>
      </c>
      <c r="B80" s="5" t="s">
        <v>2904</v>
      </c>
      <c r="C80" s="26">
        <v>771</v>
      </c>
    </row>
    <row r="81" spans="1:3" x14ac:dyDescent="0.2">
      <c r="A81" s="5" t="s">
        <v>2905</v>
      </c>
      <c r="B81" s="5" t="s">
        <v>2906</v>
      </c>
      <c r="C81" s="26">
        <v>5709</v>
      </c>
    </row>
    <row r="82" spans="1:3" x14ac:dyDescent="0.2">
      <c r="A82" s="5" t="s">
        <v>2907</v>
      </c>
      <c r="B82" s="5" t="s">
        <v>2908</v>
      </c>
      <c r="C82" s="26">
        <v>255</v>
      </c>
    </row>
    <row r="83" spans="1:3" x14ac:dyDescent="0.2">
      <c r="A83" s="5" t="s">
        <v>2909</v>
      </c>
      <c r="B83" s="5" t="s">
        <v>2910</v>
      </c>
      <c r="C83" s="26">
        <v>1044</v>
      </c>
    </row>
    <row r="84" spans="1:3" x14ac:dyDescent="0.2">
      <c r="A84" s="5" t="s">
        <v>2911</v>
      </c>
      <c r="B84" s="5" t="s">
        <v>2912</v>
      </c>
      <c r="C84" s="26">
        <v>267</v>
      </c>
    </row>
    <row r="85" spans="1:3" x14ac:dyDescent="0.2">
      <c r="A85" s="5" t="s">
        <v>2913</v>
      </c>
      <c r="B85" s="5" t="s">
        <v>2914</v>
      </c>
      <c r="C85" s="26">
        <v>2895</v>
      </c>
    </row>
    <row r="86" spans="1:3" x14ac:dyDescent="0.2">
      <c r="A86" s="5" t="s">
        <v>2915</v>
      </c>
      <c r="B86" s="5" t="s">
        <v>2916</v>
      </c>
      <c r="C86" s="26">
        <v>35148</v>
      </c>
    </row>
    <row r="87" spans="1:3" x14ac:dyDescent="0.2">
      <c r="A87" s="5" t="s">
        <v>2917</v>
      </c>
      <c r="B87" s="5" t="s">
        <v>2918</v>
      </c>
      <c r="C87" s="26">
        <v>111</v>
      </c>
    </row>
    <row r="88" spans="1:3" x14ac:dyDescent="0.2">
      <c r="A88" s="5" t="s">
        <v>2919</v>
      </c>
      <c r="B88" s="5" t="s">
        <v>2920</v>
      </c>
      <c r="C88" s="26">
        <v>21</v>
      </c>
    </row>
    <row r="89" spans="1:3" x14ac:dyDescent="0.2">
      <c r="A89" s="5" t="s">
        <v>2921</v>
      </c>
      <c r="B89" s="5" t="s">
        <v>2922</v>
      </c>
      <c r="C89" s="26">
        <v>465</v>
      </c>
    </row>
    <row r="90" spans="1:3" x14ac:dyDescent="0.2">
      <c r="A90" s="5" t="s">
        <v>2923</v>
      </c>
      <c r="B90" s="5" t="s">
        <v>2924</v>
      </c>
      <c r="C90" s="26">
        <v>39</v>
      </c>
    </row>
    <row r="91" spans="1:3" x14ac:dyDescent="0.2">
      <c r="A91" s="5" t="s">
        <v>2925</v>
      </c>
      <c r="B91" s="5" t="s">
        <v>2926</v>
      </c>
      <c r="C91" s="26">
        <v>141</v>
      </c>
    </row>
    <row r="92" spans="1:3" x14ac:dyDescent="0.2">
      <c r="A92" s="5" t="s">
        <v>2927</v>
      </c>
      <c r="B92" s="5" t="s">
        <v>2928</v>
      </c>
      <c r="C92" s="26">
        <v>75</v>
      </c>
    </row>
    <row r="93" spans="1:3" x14ac:dyDescent="0.2">
      <c r="A93" s="5" t="s">
        <v>2929</v>
      </c>
      <c r="B93" s="5" t="s">
        <v>2930</v>
      </c>
      <c r="C93" s="26">
        <v>267</v>
      </c>
    </row>
    <row r="94" spans="1:3" x14ac:dyDescent="0.2">
      <c r="A94" s="5" t="s">
        <v>2931</v>
      </c>
      <c r="B94" s="5" t="s">
        <v>2932</v>
      </c>
      <c r="C94" s="26">
        <v>318</v>
      </c>
    </row>
    <row r="95" spans="1:3" x14ac:dyDescent="0.2">
      <c r="A95" s="5" t="s">
        <v>2933</v>
      </c>
      <c r="B95" s="5" t="s">
        <v>2934</v>
      </c>
      <c r="C95" s="26">
        <v>375</v>
      </c>
    </row>
    <row r="96" spans="1:3" x14ac:dyDescent="0.2">
      <c r="A96" s="5" t="s">
        <v>2935</v>
      </c>
      <c r="B96" s="5" t="s">
        <v>2936</v>
      </c>
      <c r="C96" s="26">
        <v>6003</v>
      </c>
    </row>
    <row r="97" spans="1:3" x14ac:dyDescent="0.2">
      <c r="A97" s="5" t="s">
        <v>2937</v>
      </c>
      <c r="B97" s="5" t="s">
        <v>2938</v>
      </c>
      <c r="C97" s="26">
        <v>3888</v>
      </c>
    </row>
    <row r="98" spans="1:3" x14ac:dyDescent="0.2">
      <c r="A98" s="5" t="s">
        <v>2939</v>
      </c>
      <c r="B98" s="5" t="s">
        <v>2940</v>
      </c>
      <c r="C98" s="26">
        <v>519</v>
      </c>
    </row>
    <row r="99" spans="1:3" x14ac:dyDescent="0.2">
      <c r="A99" s="5" t="s">
        <v>2941</v>
      </c>
      <c r="B99" s="5" t="s">
        <v>2942</v>
      </c>
      <c r="C99" s="26">
        <v>24</v>
      </c>
    </row>
    <row r="100" spans="1:3" x14ac:dyDescent="0.2">
      <c r="A100" s="5" t="s">
        <v>2943</v>
      </c>
      <c r="B100" s="5" t="s">
        <v>2944</v>
      </c>
      <c r="C100" s="26">
        <v>915</v>
      </c>
    </row>
    <row r="101" spans="1:3" x14ac:dyDescent="0.2">
      <c r="A101" s="5" t="s">
        <v>2945</v>
      </c>
      <c r="B101" s="5" t="s">
        <v>2946</v>
      </c>
      <c r="C101" s="26">
        <v>342</v>
      </c>
    </row>
    <row r="102" spans="1:3" x14ac:dyDescent="0.2">
      <c r="A102" s="5" t="s">
        <v>2947</v>
      </c>
      <c r="B102" s="5" t="s">
        <v>2948</v>
      </c>
      <c r="C102" s="26">
        <v>282</v>
      </c>
    </row>
    <row r="103" spans="1:3" x14ac:dyDescent="0.2">
      <c r="A103" s="5" t="s">
        <v>2949</v>
      </c>
      <c r="B103" s="5" t="s">
        <v>2950</v>
      </c>
      <c r="C103" s="26">
        <v>1956</v>
      </c>
    </row>
    <row r="104" spans="1:3" x14ac:dyDescent="0.2">
      <c r="A104" s="5" t="s">
        <v>2951</v>
      </c>
      <c r="B104" s="5" t="s">
        <v>2952</v>
      </c>
      <c r="C104" s="26">
        <v>3483</v>
      </c>
    </row>
    <row r="105" spans="1:3" x14ac:dyDescent="0.2">
      <c r="A105" s="5" t="s">
        <v>2953</v>
      </c>
      <c r="B105" s="5" t="s">
        <v>2954</v>
      </c>
      <c r="C105" s="26">
        <v>204</v>
      </c>
    </row>
    <row r="106" spans="1:3" x14ac:dyDescent="0.2">
      <c r="A106" s="5" t="s">
        <v>2955</v>
      </c>
      <c r="B106" s="5" t="s">
        <v>2956</v>
      </c>
      <c r="C106" s="26">
        <v>390</v>
      </c>
    </row>
    <row r="107" spans="1:3" x14ac:dyDescent="0.2">
      <c r="A107" s="5" t="s">
        <v>2957</v>
      </c>
      <c r="B107" s="5" t="s">
        <v>2958</v>
      </c>
      <c r="C107" s="26">
        <v>429</v>
      </c>
    </row>
    <row r="108" spans="1:3" x14ac:dyDescent="0.2">
      <c r="A108" s="5" t="s">
        <v>2959</v>
      </c>
      <c r="B108" s="5" t="s">
        <v>2960</v>
      </c>
      <c r="C108" s="26">
        <v>150</v>
      </c>
    </row>
    <row r="109" spans="1:3" x14ac:dyDescent="0.2">
      <c r="A109" s="5" t="s">
        <v>2961</v>
      </c>
      <c r="B109" s="5" t="s">
        <v>2962</v>
      </c>
      <c r="C109" s="26">
        <v>399</v>
      </c>
    </row>
    <row r="110" spans="1:3" x14ac:dyDescent="0.2">
      <c r="A110" s="5" t="s">
        <v>2963</v>
      </c>
      <c r="B110" s="5" t="s">
        <v>2964</v>
      </c>
      <c r="C110" s="26">
        <v>297</v>
      </c>
    </row>
    <row r="111" spans="1:3" x14ac:dyDescent="0.2">
      <c r="A111" s="5" t="s">
        <v>2965</v>
      </c>
      <c r="B111" s="5" t="s">
        <v>2966</v>
      </c>
      <c r="C111" s="26">
        <v>120</v>
      </c>
    </row>
    <row r="112" spans="1:3" x14ac:dyDescent="0.2">
      <c r="A112" s="5" t="s">
        <v>2967</v>
      </c>
      <c r="B112" s="5" t="s">
        <v>2968</v>
      </c>
      <c r="C112" s="26">
        <v>123</v>
      </c>
    </row>
    <row r="113" spans="1:3" x14ac:dyDescent="0.2">
      <c r="A113" s="5" t="s">
        <v>2969</v>
      </c>
      <c r="B113" s="5" t="s">
        <v>2970</v>
      </c>
      <c r="C113" s="26">
        <v>1074</v>
      </c>
    </row>
    <row r="114" spans="1:3" x14ac:dyDescent="0.2">
      <c r="A114" s="5" t="s">
        <v>2971</v>
      </c>
      <c r="B114" s="5" t="s">
        <v>2972</v>
      </c>
      <c r="C114" s="26">
        <v>69</v>
      </c>
    </row>
    <row r="115" spans="1:3" x14ac:dyDescent="0.2">
      <c r="A115" s="5" t="s">
        <v>2973</v>
      </c>
      <c r="B115" s="5" t="s">
        <v>2974</v>
      </c>
      <c r="C115" s="26">
        <v>12</v>
      </c>
    </row>
    <row r="116" spans="1:3" x14ac:dyDescent="0.2">
      <c r="A116" s="5" t="s">
        <v>2975</v>
      </c>
      <c r="B116" s="5" t="s">
        <v>2976</v>
      </c>
      <c r="C116" s="26">
        <v>2244</v>
      </c>
    </row>
    <row r="117" spans="1:3" x14ac:dyDescent="0.2">
      <c r="A117" s="5" t="s">
        <v>2977</v>
      </c>
      <c r="B117" s="5" t="s">
        <v>2978</v>
      </c>
      <c r="C117" s="26">
        <v>2349</v>
      </c>
    </row>
    <row r="118" spans="1:3" x14ac:dyDescent="0.2">
      <c r="A118" s="5" t="s">
        <v>2979</v>
      </c>
      <c r="B118" s="5" t="s">
        <v>2980</v>
      </c>
      <c r="C118" s="26">
        <v>216</v>
      </c>
    </row>
    <row r="119" spans="1:3" x14ac:dyDescent="0.2">
      <c r="A119" s="5" t="s">
        <v>2981</v>
      </c>
      <c r="B119" s="5" t="s">
        <v>2982</v>
      </c>
      <c r="C119" s="26">
        <v>135</v>
      </c>
    </row>
    <row r="120" spans="1:3" x14ac:dyDescent="0.2">
      <c r="A120" s="5" t="s">
        <v>2983</v>
      </c>
      <c r="B120" s="5" t="s">
        <v>2984</v>
      </c>
      <c r="C120" s="26">
        <v>354</v>
      </c>
    </row>
    <row r="121" spans="1:3" x14ac:dyDescent="0.2">
      <c r="A121" s="5" t="s">
        <v>2985</v>
      </c>
      <c r="B121" s="5" t="s">
        <v>2986</v>
      </c>
      <c r="C121" s="26">
        <v>45</v>
      </c>
    </row>
    <row r="122" spans="1:3" x14ac:dyDescent="0.2">
      <c r="A122" s="5" t="s">
        <v>2987</v>
      </c>
      <c r="B122" s="5" t="s">
        <v>2988</v>
      </c>
      <c r="C122" s="26">
        <v>1119</v>
      </c>
    </row>
    <row r="123" spans="1:3" x14ac:dyDescent="0.2">
      <c r="A123" s="5" t="s">
        <v>2989</v>
      </c>
      <c r="B123" s="5" t="s">
        <v>2990</v>
      </c>
      <c r="C123" s="26">
        <v>441</v>
      </c>
    </row>
    <row r="124" spans="1:3" x14ac:dyDescent="0.2">
      <c r="A124" s="5" t="s">
        <v>2991</v>
      </c>
      <c r="B124" s="5" t="s">
        <v>2992</v>
      </c>
      <c r="C124" s="26">
        <v>210</v>
      </c>
    </row>
    <row r="125" spans="1:3" x14ac:dyDescent="0.2">
      <c r="A125" s="5" t="s">
        <v>2993</v>
      </c>
      <c r="B125" s="5" t="s">
        <v>2994</v>
      </c>
      <c r="C125" s="26">
        <v>1710</v>
      </c>
    </row>
    <row r="126" spans="1:3" x14ac:dyDescent="0.2">
      <c r="A126" s="5" t="s">
        <v>2995</v>
      </c>
      <c r="B126" s="5" t="s">
        <v>2996</v>
      </c>
      <c r="C126" s="26">
        <v>54</v>
      </c>
    </row>
    <row r="127" spans="1:3" x14ac:dyDescent="0.2">
      <c r="A127" s="5" t="s">
        <v>2997</v>
      </c>
      <c r="B127" s="5" t="s">
        <v>2998</v>
      </c>
      <c r="C127" s="26">
        <v>153</v>
      </c>
    </row>
    <row r="128" spans="1:3" x14ac:dyDescent="0.2">
      <c r="A128" s="5" t="s">
        <v>2999</v>
      </c>
      <c r="B128" s="5" t="s">
        <v>3000</v>
      </c>
      <c r="C128" s="26">
        <v>561</v>
      </c>
    </row>
    <row r="129" spans="1:3" x14ac:dyDescent="0.2">
      <c r="A129" s="5" t="s">
        <v>3001</v>
      </c>
      <c r="B129" s="5" t="s">
        <v>3002</v>
      </c>
      <c r="C129" s="26">
        <v>87</v>
      </c>
    </row>
    <row r="130" spans="1:3" x14ac:dyDescent="0.2">
      <c r="A130" s="5" t="s">
        <v>3003</v>
      </c>
      <c r="B130" s="5" t="s">
        <v>3004</v>
      </c>
      <c r="C130" s="26">
        <v>588</v>
      </c>
    </row>
    <row r="131" spans="1:3" x14ac:dyDescent="0.2">
      <c r="A131" s="5" t="s">
        <v>3005</v>
      </c>
      <c r="B131" s="5" t="s">
        <v>3006</v>
      </c>
      <c r="C131" s="26">
        <v>27</v>
      </c>
    </row>
    <row r="132" spans="1:3" x14ac:dyDescent="0.2">
      <c r="A132" s="5" t="s">
        <v>3007</v>
      </c>
      <c r="B132" s="5" t="s">
        <v>3008</v>
      </c>
      <c r="C132" s="26">
        <v>51</v>
      </c>
    </row>
    <row r="133" spans="1:3" x14ac:dyDescent="0.2">
      <c r="A133" s="5" t="s">
        <v>3009</v>
      </c>
      <c r="B133" s="5" t="s">
        <v>3010</v>
      </c>
      <c r="C133" s="26">
        <v>534</v>
      </c>
    </row>
    <row r="134" spans="1:3" x14ac:dyDescent="0.2">
      <c r="A134" s="5" t="s">
        <v>3011</v>
      </c>
      <c r="B134" s="5" t="s">
        <v>3012</v>
      </c>
      <c r="C134" s="26">
        <v>327</v>
      </c>
    </row>
    <row r="135" spans="1:3" x14ac:dyDescent="0.2">
      <c r="A135" s="5" t="s">
        <v>3013</v>
      </c>
      <c r="B135" s="5" t="s">
        <v>3014</v>
      </c>
      <c r="C135" s="26">
        <v>168</v>
      </c>
    </row>
    <row r="136" spans="1:3" x14ac:dyDescent="0.2">
      <c r="A136" s="5" t="s">
        <v>3015</v>
      </c>
      <c r="B136" s="5" t="s">
        <v>3016</v>
      </c>
      <c r="C136" s="26">
        <v>444</v>
      </c>
    </row>
    <row r="137" spans="1:3" x14ac:dyDescent="0.2">
      <c r="A137" s="5" t="s">
        <v>3017</v>
      </c>
      <c r="B137" s="5" t="s">
        <v>3018</v>
      </c>
      <c r="C137" s="26">
        <v>1746</v>
      </c>
    </row>
    <row r="138" spans="1:3" x14ac:dyDescent="0.2">
      <c r="A138" s="5" t="s">
        <v>3019</v>
      </c>
      <c r="B138" s="5" t="s">
        <v>3020</v>
      </c>
      <c r="C138" s="26">
        <v>1197</v>
      </c>
    </row>
    <row r="139" spans="1:3" x14ac:dyDescent="0.2">
      <c r="A139" s="5" t="s">
        <v>3021</v>
      </c>
      <c r="B139" s="5" t="s">
        <v>3022</v>
      </c>
      <c r="C139" s="26">
        <v>219</v>
      </c>
    </row>
    <row r="140" spans="1:3" x14ac:dyDescent="0.2">
      <c r="A140" s="5" t="s">
        <v>3023</v>
      </c>
      <c r="B140" s="5" t="s">
        <v>3024</v>
      </c>
      <c r="C140" s="26">
        <v>546</v>
      </c>
    </row>
    <row r="141" spans="1:3" x14ac:dyDescent="0.2">
      <c r="A141" s="5" t="s">
        <v>3025</v>
      </c>
      <c r="B141" s="5" t="s">
        <v>3026</v>
      </c>
      <c r="C141" s="26">
        <v>219</v>
      </c>
    </row>
    <row r="142" spans="1:3" x14ac:dyDescent="0.2">
      <c r="A142" s="5" t="s">
        <v>3027</v>
      </c>
      <c r="B142" s="5" t="s">
        <v>3028</v>
      </c>
      <c r="C142" s="26">
        <v>426</v>
      </c>
    </row>
    <row r="143" spans="1:3" x14ac:dyDescent="0.2">
      <c r="A143" s="5" t="s">
        <v>3029</v>
      </c>
      <c r="B143" s="5" t="s">
        <v>3030</v>
      </c>
      <c r="C143" s="26">
        <v>26973</v>
      </c>
    </row>
    <row r="144" spans="1:3" x14ac:dyDescent="0.2">
      <c r="A144" s="5" t="s">
        <v>3031</v>
      </c>
      <c r="B144" s="5" t="s">
        <v>3032</v>
      </c>
      <c r="C144" s="26">
        <v>2295</v>
      </c>
    </row>
    <row r="145" spans="1:3" x14ac:dyDescent="0.2">
      <c r="A145" s="5" t="s">
        <v>3033</v>
      </c>
      <c r="B145" s="5" t="s">
        <v>3034</v>
      </c>
      <c r="C145" s="26">
        <v>1323</v>
      </c>
    </row>
    <row r="146" spans="1:3" x14ac:dyDescent="0.2">
      <c r="A146" s="5" t="s">
        <v>3035</v>
      </c>
      <c r="B146" s="5" t="s">
        <v>3036</v>
      </c>
      <c r="C146" s="26">
        <v>114</v>
      </c>
    </row>
    <row r="147" spans="1:3" x14ac:dyDescent="0.2">
      <c r="A147" s="5" t="s">
        <v>3037</v>
      </c>
      <c r="B147" s="5" t="s">
        <v>3038</v>
      </c>
      <c r="C147" s="26">
        <v>165</v>
      </c>
    </row>
    <row r="148" spans="1:3" x14ac:dyDescent="0.2">
      <c r="A148" s="5" t="s">
        <v>3039</v>
      </c>
      <c r="B148" s="5" t="s">
        <v>3040</v>
      </c>
      <c r="C148" s="26">
        <v>2178</v>
      </c>
    </row>
    <row r="149" spans="1:3" x14ac:dyDescent="0.2">
      <c r="A149" s="5" t="s">
        <v>3041</v>
      </c>
      <c r="B149" s="5" t="s">
        <v>3042</v>
      </c>
      <c r="C149" s="26">
        <v>951</v>
      </c>
    </row>
    <row r="150" spans="1:3" x14ac:dyDescent="0.2">
      <c r="A150" s="5" t="s">
        <v>3043</v>
      </c>
      <c r="B150" s="5" t="s">
        <v>3044</v>
      </c>
      <c r="C150" s="26">
        <v>432</v>
      </c>
    </row>
    <row r="151" spans="1:3" x14ac:dyDescent="0.2">
      <c r="A151" s="5" t="s">
        <v>3045</v>
      </c>
      <c r="B151" s="5" t="s">
        <v>3046</v>
      </c>
      <c r="C151" s="26">
        <v>1569</v>
      </c>
    </row>
    <row r="152" spans="1:3" x14ac:dyDescent="0.2">
      <c r="A152" s="5" t="s">
        <v>3047</v>
      </c>
      <c r="B152" s="5" t="s">
        <v>3048</v>
      </c>
      <c r="C152" s="26">
        <v>3189</v>
      </c>
    </row>
    <row r="153" spans="1:3" x14ac:dyDescent="0.2">
      <c r="A153" s="5" t="s">
        <v>3049</v>
      </c>
      <c r="B153" s="5" t="s">
        <v>3050</v>
      </c>
      <c r="C153" s="26">
        <v>27</v>
      </c>
    </row>
    <row r="154" spans="1:3" x14ac:dyDescent="0.2">
      <c r="A154" s="5" t="s">
        <v>3051</v>
      </c>
      <c r="B154" s="5" t="s">
        <v>3052</v>
      </c>
      <c r="C154" s="26">
        <v>315</v>
      </c>
    </row>
    <row r="155" spans="1:3" x14ac:dyDescent="0.2">
      <c r="A155" s="5" t="s">
        <v>3053</v>
      </c>
      <c r="B155" s="5" t="s">
        <v>3054</v>
      </c>
      <c r="C155" s="26">
        <v>27</v>
      </c>
    </row>
    <row r="156" spans="1:3" x14ac:dyDescent="0.2">
      <c r="A156" s="5" t="s">
        <v>3055</v>
      </c>
      <c r="B156" s="5" t="s">
        <v>3056</v>
      </c>
      <c r="C156" s="26">
        <v>156</v>
      </c>
    </row>
    <row r="157" spans="1:3" x14ac:dyDescent="0.2">
      <c r="A157" s="5" t="s">
        <v>3057</v>
      </c>
      <c r="B157" s="5" t="s">
        <v>3058</v>
      </c>
      <c r="C157" s="26">
        <v>522</v>
      </c>
    </row>
    <row r="158" spans="1:3" x14ac:dyDescent="0.2">
      <c r="A158" s="5" t="s">
        <v>3059</v>
      </c>
      <c r="B158" s="5" t="s">
        <v>3060</v>
      </c>
      <c r="C158" s="26">
        <v>5505</v>
      </c>
    </row>
    <row r="159" spans="1:3" x14ac:dyDescent="0.2">
      <c r="A159" s="5" t="s">
        <v>3061</v>
      </c>
      <c r="B159" s="5" t="s">
        <v>3062</v>
      </c>
      <c r="C159" s="26">
        <v>771</v>
      </c>
    </row>
    <row r="160" spans="1:3" x14ac:dyDescent="0.2">
      <c r="A160" s="5" t="s">
        <v>3063</v>
      </c>
      <c r="B160" s="5" t="s">
        <v>3064</v>
      </c>
      <c r="C160" s="26">
        <v>4536</v>
      </c>
    </row>
    <row r="161" spans="1:3" x14ac:dyDescent="0.2">
      <c r="A161" s="5" t="s">
        <v>3065</v>
      </c>
      <c r="B161" s="5" t="s">
        <v>3066</v>
      </c>
      <c r="C161" s="26">
        <v>4500</v>
      </c>
    </row>
    <row r="162" spans="1:3" x14ac:dyDescent="0.2">
      <c r="A162" s="5" t="s">
        <v>3067</v>
      </c>
      <c r="B162" s="5" t="s">
        <v>3068</v>
      </c>
      <c r="C162" s="26">
        <v>729</v>
      </c>
    </row>
    <row r="163" spans="1:3" x14ac:dyDescent="0.2">
      <c r="A163" s="5" t="s">
        <v>3069</v>
      </c>
      <c r="B163" s="5" t="s">
        <v>3070</v>
      </c>
      <c r="C163" s="26">
        <v>537</v>
      </c>
    </row>
    <row r="164" spans="1:3" x14ac:dyDescent="0.2">
      <c r="A164" s="5" t="s">
        <v>3071</v>
      </c>
      <c r="B164" s="5" t="s">
        <v>3072</v>
      </c>
      <c r="C164" s="26">
        <v>2208</v>
      </c>
    </row>
    <row r="165" spans="1:3" x14ac:dyDescent="0.2">
      <c r="A165" s="5" t="s">
        <v>3073</v>
      </c>
      <c r="B165" s="5" t="s">
        <v>3074</v>
      </c>
      <c r="C165" s="26">
        <v>456</v>
      </c>
    </row>
    <row r="166" spans="1:3" x14ac:dyDescent="0.2">
      <c r="A166" s="5" t="s">
        <v>3075</v>
      </c>
      <c r="B166" s="5" t="s">
        <v>3076</v>
      </c>
      <c r="C166" s="26">
        <v>123</v>
      </c>
    </row>
    <row r="167" spans="1:3" x14ac:dyDescent="0.2">
      <c r="A167" s="5" t="s">
        <v>3077</v>
      </c>
      <c r="B167" s="5" t="s">
        <v>3078</v>
      </c>
      <c r="C167" s="26">
        <v>978</v>
      </c>
    </row>
    <row r="168" spans="1:3" x14ac:dyDescent="0.2">
      <c r="A168" s="5" t="s">
        <v>3079</v>
      </c>
      <c r="B168" s="5" t="s">
        <v>3080</v>
      </c>
      <c r="C168" s="26">
        <v>411</v>
      </c>
    </row>
    <row r="169" spans="1:3" x14ac:dyDescent="0.2">
      <c r="A169" s="5" t="s">
        <v>3081</v>
      </c>
      <c r="B169" s="5" t="s">
        <v>3082</v>
      </c>
      <c r="C169" s="26">
        <v>459</v>
      </c>
    </row>
    <row r="170" spans="1:3" x14ac:dyDescent="0.2">
      <c r="A170" s="5" t="s">
        <v>3083</v>
      </c>
      <c r="B170" s="5" t="s">
        <v>3084</v>
      </c>
      <c r="C170" s="26">
        <v>933</v>
      </c>
    </row>
    <row r="171" spans="1:3" x14ac:dyDescent="0.2">
      <c r="A171" s="5" t="s">
        <v>3085</v>
      </c>
      <c r="B171" s="5" t="s">
        <v>3086</v>
      </c>
      <c r="C171" s="26">
        <v>255</v>
      </c>
    </row>
    <row r="172" spans="1:3" x14ac:dyDescent="0.2">
      <c r="A172" s="5" t="s">
        <v>3087</v>
      </c>
      <c r="B172" s="5" t="s">
        <v>3088</v>
      </c>
      <c r="C172" s="26">
        <v>546</v>
      </c>
    </row>
    <row r="173" spans="1:3" x14ac:dyDescent="0.2">
      <c r="A173" s="5" t="s">
        <v>3089</v>
      </c>
      <c r="B173" s="5" t="s">
        <v>3090</v>
      </c>
      <c r="C173" s="26">
        <v>537</v>
      </c>
    </row>
    <row r="174" spans="1:3" x14ac:dyDescent="0.2">
      <c r="A174" s="5" t="s">
        <v>3091</v>
      </c>
      <c r="B174" s="5" t="s">
        <v>3092</v>
      </c>
      <c r="C174" s="26">
        <v>7353</v>
      </c>
    </row>
    <row r="175" spans="1:3" x14ac:dyDescent="0.2">
      <c r="A175" s="5" t="s">
        <v>3093</v>
      </c>
      <c r="B175" s="5" t="s">
        <v>3094</v>
      </c>
      <c r="C175" s="26">
        <v>39</v>
      </c>
    </row>
    <row r="176" spans="1:3" x14ac:dyDescent="0.2">
      <c r="A176" s="5" t="s">
        <v>3095</v>
      </c>
      <c r="B176" s="5" t="s">
        <v>3096</v>
      </c>
      <c r="C176" s="26">
        <v>1167</v>
      </c>
    </row>
    <row r="177" spans="1:3" x14ac:dyDescent="0.2">
      <c r="A177" s="5" t="s">
        <v>3097</v>
      </c>
      <c r="B177" s="5" t="s">
        <v>3098</v>
      </c>
      <c r="C177" s="26">
        <v>4038</v>
      </c>
    </row>
    <row r="178" spans="1:3" x14ac:dyDescent="0.2">
      <c r="A178" s="5" t="s">
        <v>3099</v>
      </c>
      <c r="B178" s="5" t="s">
        <v>3100</v>
      </c>
      <c r="C178" s="26">
        <v>18195</v>
      </c>
    </row>
    <row r="179" spans="1:3" x14ac:dyDescent="0.2">
      <c r="A179" s="5" t="s">
        <v>3101</v>
      </c>
      <c r="B179" s="5" t="s">
        <v>3102</v>
      </c>
      <c r="C179" s="26">
        <v>1464</v>
      </c>
    </row>
    <row r="180" spans="1:3" x14ac:dyDescent="0.2">
      <c r="A180" s="5" t="s">
        <v>3103</v>
      </c>
      <c r="B180" s="5" t="s">
        <v>3104</v>
      </c>
      <c r="C180" s="26">
        <v>54</v>
      </c>
    </row>
    <row r="181" spans="1:3" x14ac:dyDescent="0.2">
      <c r="A181" s="5" t="s">
        <v>3105</v>
      </c>
      <c r="B181" s="5" t="s">
        <v>3106</v>
      </c>
      <c r="C181" s="26">
        <v>555</v>
      </c>
    </row>
    <row r="182" spans="1:3" x14ac:dyDescent="0.2">
      <c r="A182" s="5" t="s">
        <v>3107</v>
      </c>
      <c r="B182" s="5" t="s">
        <v>3108</v>
      </c>
      <c r="C182" s="26">
        <v>522</v>
      </c>
    </row>
    <row r="183" spans="1:3" x14ac:dyDescent="0.2">
      <c r="A183" s="5" t="s">
        <v>3109</v>
      </c>
      <c r="B183" s="5" t="s">
        <v>3110</v>
      </c>
      <c r="C183" s="26">
        <v>60</v>
      </c>
    </row>
    <row r="184" spans="1:3" x14ac:dyDescent="0.2">
      <c r="A184" s="5" t="s">
        <v>3111</v>
      </c>
      <c r="B184" s="5" t="s">
        <v>3112</v>
      </c>
      <c r="C184" s="26">
        <v>1413</v>
      </c>
    </row>
    <row r="185" spans="1:3" x14ac:dyDescent="0.2">
      <c r="A185" s="5" t="s">
        <v>3113</v>
      </c>
      <c r="B185" s="5" t="s">
        <v>3114</v>
      </c>
      <c r="C185" s="26">
        <v>1665</v>
      </c>
    </row>
    <row r="186" spans="1:3" x14ac:dyDescent="0.2">
      <c r="A186" s="5" t="s">
        <v>3115</v>
      </c>
      <c r="B186" s="5" t="s">
        <v>3116</v>
      </c>
      <c r="C186" s="26">
        <v>519</v>
      </c>
    </row>
    <row r="187" spans="1:3" x14ac:dyDescent="0.2">
      <c r="A187" s="5" t="s">
        <v>3117</v>
      </c>
      <c r="B187" s="5" t="s">
        <v>3118</v>
      </c>
      <c r="C187" s="26">
        <v>12072</v>
      </c>
    </row>
    <row r="188" spans="1:3" x14ac:dyDescent="0.2">
      <c r="A188" s="5" t="s">
        <v>3119</v>
      </c>
      <c r="B188" s="5" t="s">
        <v>3120</v>
      </c>
      <c r="C188" s="26">
        <v>195</v>
      </c>
    </row>
    <row r="189" spans="1:3" x14ac:dyDescent="0.2">
      <c r="A189" s="5" t="s">
        <v>3121</v>
      </c>
      <c r="B189" s="5" t="s">
        <v>3122</v>
      </c>
      <c r="C189" s="26">
        <v>42</v>
      </c>
    </row>
    <row r="190" spans="1:3" x14ac:dyDescent="0.2">
      <c r="A190" s="5" t="s">
        <v>3123</v>
      </c>
      <c r="B190" s="5" t="s">
        <v>3124</v>
      </c>
      <c r="C190" s="26">
        <v>936</v>
      </c>
    </row>
    <row r="191" spans="1:3" x14ac:dyDescent="0.2">
      <c r="A191" s="5" t="s">
        <v>3125</v>
      </c>
      <c r="B191" s="5" t="s">
        <v>3126</v>
      </c>
      <c r="C191" s="26">
        <v>4341</v>
      </c>
    </row>
    <row r="192" spans="1:3" x14ac:dyDescent="0.2">
      <c r="A192" s="5" t="s">
        <v>3127</v>
      </c>
      <c r="B192" s="5" t="s">
        <v>3128</v>
      </c>
      <c r="C192" s="26">
        <v>81</v>
      </c>
    </row>
    <row r="193" spans="1:3" x14ac:dyDescent="0.2">
      <c r="A193" s="5" t="s">
        <v>3129</v>
      </c>
      <c r="B193" s="5" t="s">
        <v>3130</v>
      </c>
      <c r="C193" s="26">
        <v>270</v>
      </c>
    </row>
    <row r="194" spans="1:3" x14ac:dyDescent="0.2">
      <c r="A194" s="5" t="s">
        <v>3131</v>
      </c>
      <c r="B194" s="5" t="s">
        <v>3132</v>
      </c>
      <c r="C194" s="26">
        <v>4470</v>
      </c>
    </row>
    <row r="195" spans="1:3" x14ac:dyDescent="0.2">
      <c r="A195" s="5" t="s">
        <v>3133</v>
      </c>
      <c r="B195" s="5" t="s">
        <v>3134</v>
      </c>
      <c r="C195" s="26">
        <v>2580</v>
      </c>
    </row>
    <row r="196" spans="1:3" x14ac:dyDescent="0.2">
      <c r="A196" s="5" t="s">
        <v>3135</v>
      </c>
      <c r="B196" s="5" t="s">
        <v>3136</v>
      </c>
      <c r="C196" s="26">
        <v>465</v>
      </c>
    </row>
    <row r="197" spans="1:3" x14ac:dyDescent="0.2">
      <c r="A197" s="5" t="s">
        <v>3137</v>
      </c>
      <c r="B197" s="5" t="s">
        <v>3138</v>
      </c>
      <c r="C197" s="26">
        <v>462</v>
      </c>
    </row>
    <row r="198" spans="1:3" x14ac:dyDescent="0.2">
      <c r="A198" s="5" t="s">
        <v>3139</v>
      </c>
      <c r="B198" s="5" t="s">
        <v>3140</v>
      </c>
      <c r="C198" s="26">
        <v>534</v>
      </c>
    </row>
    <row r="199" spans="1:3" x14ac:dyDescent="0.2">
      <c r="A199" s="5" t="s">
        <v>3141</v>
      </c>
      <c r="B199" s="5" t="s">
        <v>3142</v>
      </c>
      <c r="C199" s="26">
        <v>291</v>
      </c>
    </row>
    <row r="200" spans="1:3" x14ac:dyDescent="0.2">
      <c r="A200" s="5" t="s">
        <v>3143</v>
      </c>
      <c r="B200" s="5" t="s">
        <v>3144</v>
      </c>
      <c r="C200" s="26">
        <v>540</v>
      </c>
    </row>
    <row r="201" spans="1:3" x14ac:dyDescent="0.2">
      <c r="A201" s="5" t="s">
        <v>3145</v>
      </c>
      <c r="B201" s="5" t="s">
        <v>3146</v>
      </c>
      <c r="C201" s="26">
        <v>1374</v>
      </c>
    </row>
    <row r="202" spans="1:3" x14ac:dyDescent="0.2">
      <c r="A202" s="5" t="s">
        <v>3147</v>
      </c>
      <c r="B202" s="5" t="s">
        <v>3148</v>
      </c>
      <c r="C202" s="26">
        <v>744</v>
      </c>
    </row>
    <row r="203" spans="1:3" x14ac:dyDescent="0.2">
      <c r="A203" s="5" t="s">
        <v>3149</v>
      </c>
      <c r="B203" s="5" t="s">
        <v>3150</v>
      </c>
      <c r="C203" s="26">
        <v>114</v>
      </c>
    </row>
    <row r="204" spans="1:3" x14ac:dyDescent="0.2">
      <c r="A204" s="5" t="s">
        <v>3151</v>
      </c>
      <c r="B204" s="5" t="s">
        <v>3152</v>
      </c>
      <c r="C204" s="26">
        <v>93</v>
      </c>
    </row>
    <row r="205" spans="1:3" x14ac:dyDescent="0.2">
      <c r="A205" s="5" t="s">
        <v>3153</v>
      </c>
      <c r="B205" s="5" t="s">
        <v>3154</v>
      </c>
      <c r="C205" s="26">
        <v>69</v>
      </c>
    </row>
    <row r="206" spans="1:3" x14ac:dyDescent="0.2">
      <c r="A206" s="5" t="s">
        <v>3155</v>
      </c>
      <c r="B206" s="5" t="s">
        <v>3156</v>
      </c>
      <c r="C206" s="26">
        <v>6453</v>
      </c>
    </row>
    <row r="207" spans="1:3" x14ac:dyDescent="0.2">
      <c r="A207" s="5" t="s">
        <v>3157</v>
      </c>
      <c r="B207" s="5" t="s">
        <v>3158</v>
      </c>
      <c r="C207" s="26">
        <v>984</v>
      </c>
    </row>
    <row r="208" spans="1:3" x14ac:dyDescent="0.2">
      <c r="A208" s="5" t="s">
        <v>3159</v>
      </c>
      <c r="B208" s="5" t="s">
        <v>3160</v>
      </c>
      <c r="C208" s="26">
        <v>2241</v>
      </c>
    </row>
    <row r="209" spans="1:3" x14ac:dyDescent="0.2">
      <c r="A209" s="5" t="s">
        <v>3161</v>
      </c>
      <c r="B209" s="5" t="s">
        <v>3162</v>
      </c>
      <c r="C209" s="26">
        <v>42</v>
      </c>
    </row>
    <row r="210" spans="1:3" x14ac:dyDescent="0.2">
      <c r="A210" s="5" t="s">
        <v>3163</v>
      </c>
      <c r="B210" s="5" t="s">
        <v>3164</v>
      </c>
      <c r="C210" s="26">
        <v>18</v>
      </c>
    </row>
    <row r="211" spans="1:3" x14ac:dyDescent="0.2">
      <c r="A211" s="5" t="s">
        <v>3165</v>
      </c>
      <c r="B211" s="5" t="s">
        <v>3166</v>
      </c>
      <c r="C211" s="26">
        <v>924</v>
      </c>
    </row>
    <row r="212" spans="1:3" x14ac:dyDescent="0.2">
      <c r="A212" s="5" t="s">
        <v>3167</v>
      </c>
      <c r="B212" s="5" t="s">
        <v>3168</v>
      </c>
      <c r="C212" s="26">
        <v>1740</v>
      </c>
    </row>
    <row r="213" spans="1:3" x14ac:dyDescent="0.2">
      <c r="A213" s="5" t="s">
        <v>3169</v>
      </c>
      <c r="B213" s="5" t="s">
        <v>3170</v>
      </c>
      <c r="C213" s="26">
        <v>129</v>
      </c>
    </row>
    <row r="214" spans="1:3" x14ac:dyDescent="0.2">
      <c r="A214" s="5" t="s">
        <v>3171</v>
      </c>
      <c r="B214" s="5" t="s">
        <v>3172</v>
      </c>
      <c r="C214" s="26">
        <v>7461</v>
      </c>
    </row>
    <row r="215" spans="1:3" x14ac:dyDescent="0.2">
      <c r="A215" s="5" t="s">
        <v>3173</v>
      </c>
      <c r="B215" s="5" t="s">
        <v>3174</v>
      </c>
      <c r="C215" s="26">
        <v>621</v>
      </c>
    </row>
    <row r="216" spans="1:3" x14ac:dyDescent="0.2">
      <c r="A216" s="5" t="s">
        <v>3175</v>
      </c>
      <c r="B216" s="5" t="s">
        <v>3176</v>
      </c>
      <c r="C216" s="26">
        <v>429</v>
      </c>
    </row>
    <row r="217" spans="1:3" x14ac:dyDescent="0.2">
      <c r="A217" s="5" t="s">
        <v>3177</v>
      </c>
      <c r="B217" s="5" t="s">
        <v>3178</v>
      </c>
      <c r="C217" s="26">
        <v>1356</v>
      </c>
    </row>
    <row r="218" spans="1:3" x14ac:dyDescent="0.2">
      <c r="A218" s="5" t="s">
        <v>3179</v>
      </c>
      <c r="B218" s="5" t="s">
        <v>3180</v>
      </c>
      <c r="C218" s="26">
        <v>1815</v>
      </c>
    </row>
    <row r="219" spans="1:3" x14ac:dyDescent="0.2">
      <c r="A219" s="5" t="s">
        <v>3181</v>
      </c>
      <c r="B219" s="5" t="s">
        <v>3182</v>
      </c>
      <c r="C219" s="26">
        <v>3012</v>
      </c>
    </row>
    <row r="220" spans="1:3" x14ac:dyDescent="0.2">
      <c r="A220" s="5" t="s">
        <v>3183</v>
      </c>
      <c r="B220" s="5" t="s">
        <v>3184</v>
      </c>
      <c r="C220" s="26">
        <v>471</v>
      </c>
    </row>
    <row r="221" spans="1:3" x14ac:dyDescent="0.2">
      <c r="A221" s="5" t="s">
        <v>3185</v>
      </c>
      <c r="B221" s="5" t="s">
        <v>3186</v>
      </c>
      <c r="C221" s="26">
        <v>129</v>
      </c>
    </row>
    <row r="222" spans="1:3" x14ac:dyDescent="0.2">
      <c r="A222" s="5" t="s">
        <v>3187</v>
      </c>
      <c r="B222" s="5" t="s">
        <v>3188</v>
      </c>
      <c r="C222" s="26">
        <v>8430</v>
      </c>
    </row>
    <row r="223" spans="1:3" x14ac:dyDescent="0.2">
      <c r="A223" s="5" t="s">
        <v>3189</v>
      </c>
      <c r="B223" s="5" t="s">
        <v>3190</v>
      </c>
      <c r="C223" s="26">
        <v>726</v>
      </c>
    </row>
    <row r="224" spans="1:3" x14ac:dyDescent="0.2">
      <c r="A224" s="5" t="s">
        <v>3191</v>
      </c>
      <c r="B224" s="5" t="s">
        <v>3192</v>
      </c>
      <c r="C224" s="26">
        <v>3348</v>
      </c>
    </row>
    <row r="225" spans="1:3" x14ac:dyDescent="0.2">
      <c r="A225" s="5" t="s">
        <v>3193</v>
      </c>
      <c r="B225" s="5" t="s">
        <v>3194</v>
      </c>
      <c r="C225" s="26">
        <v>3657</v>
      </c>
    </row>
    <row r="226" spans="1:3" x14ac:dyDescent="0.2">
      <c r="A226" s="5" t="s">
        <v>3195</v>
      </c>
      <c r="B226" s="5" t="s">
        <v>3196</v>
      </c>
      <c r="C226" s="26">
        <v>963</v>
      </c>
    </row>
    <row r="227" spans="1:3" x14ac:dyDescent="0.2">
      <c r="A227" s="5" t="s">
        <v>3197</v>
      </c>
      <c r="B227" s="5" t="s">
        <v>3198</v>
      </c>
      <c r="C227" s="26">
        <v>3576</v>
      </c>
    </row>
    <row r="228" spans="1:3" x14ac:dyDescent="0.2">
      <c r="A228" s="5" t="s">
        <v>3199</v>
      </c>
      <c r="B228" s="5" t="s">
        <v>3200</v>
      </c>
      <c r="C228" s="26">
        <v>951</v>
      </c>
    </row>
    <row r="229" spans="1:3" x14ac:dyDescent="0.2">
      <c r="A229" s="5" t="s">
        <v>3201</v>
      </c>
      <c r="B229" s="5" t="s">
        <v>3202</v>
      </c>
      <c r="C229" s="26">
        <v>840</v>
      </c>
    </row>
    <row r="230" spans="1:3" x14ac:dyDescent="0.2">
      <c r="A230" s="5" t="s">
        <v>3203</v>
      </c>
      <c r="B230" s="5" t="s">
        <v>3204</v>
      </c>
      <c r="C230" s="26">
        <v>12177</v>
      </c>
    </row>
    <row r="231" spans="1:3" x14ac:dyDescent="0.2">
      <c r="A231" s="5" t="s">
        <v>3205</v>
      </c>
      <c r="B231" s="5" t="s">
        <v>3206</v>
      </c>
      <c r="C231" s="26">
        <v>1242</v>
      </c>
    </row>
    <row r="232" spans="1:3" x14ac:dyDescent="0.2">
      <c r="A232" s="5" t="s">
        <v>3207</v>
      </c>
      <c r="B232" s="5" t="s">
        <v>3208</v>
      </c>
      <c r="C232" s="26">
        <v>81</v>
      </c>
    </row>
    <row r="233" spans="1:3" x14ac:dyDescent="0.2">
      <c r="A233" s="5" t="s">
        <v>3209</v>
      </c>
      <c r="B233" s="5" t="s">
        <v>3210</v>
      </c>
      <c r="C233" s="26">
        <v>258</v>
      </c>
    </row>
    <row r="234" spans="1:3" x14ac:dyDescent="0.2">
      <c r="A234" s="5" t="s">
        <v>3211</v>
      </c>
      <c r="B234" s="5" t="s">
        <v>3212</v>
      </c>
      <c r="C234" s="26">
        <v>396</v>
      </c>
    </row>
    <row r="235" spans="1:3" x14ac:dyDescent="0.2">
      <c r="A235" s="5" t="s">
        <v>3213</v>
      </c>
      <c r="B235" s="5" t="s">
        <v>3214</v>
      </c>
      <c r="C235" s="26">
        <v>234</v>
      </c>
    </row>
    <row r="236" spans="1:3" x14ac:dyDescent="0.2">
      <c r="A236" s="5" t="s">
        <v>3215</v>
      </c>
      <c r="B236" s="5" t="s">
        <v>3216</v>
      </c>
      <c r="C236" s="26">
        <v>216</v>
      </c>
    </row>
    <row r="237" spans="1:3" x14ac:dyDescent="0.2">
      <c r="A237" s="5" t="s">
        <v>3217</v>
      </c>
      <c r="B237" s="5" t="s">
        <v>3218</v>
      </c>
      <c r="C237" s="26">
        <v>159</v>
      </c>
    </row>
    <row r="238" spans="1:3" x14ac:dyDescent="0.2">
      <c r="A238" s="5" t="s">
        <v>3219</v>
      </c>
      <c r="B238" s="5" t="s">
        <v>3220</v>
      </c>
      <c r="C238" s="26">
        <v>357</v>
      </c>
    </row>
    <row r="239" spans="1:3" x14ac:dyDescent="0.2">
      <c r="A239" s="5" t="s">
        <v>3221</v>
      </c>
      <c r="B239" s="5" t="s">
        <v>3222</v>
      </c>
      <c r="C239" s="26">
        <v>111</v>
      </c>
    </row>
    <row r="240" spans="1:3" x14ac:dyDescent="0.2">
      <c r="A240" s="5" t="s">
        <v>3223</v>
      </c>
      <c r="B240" s="5" t="s">
        <v>3224</v>
      </c>
      <c r="C240" s="26">
        <v>1737</v>
      </c>
    </row>
    <row r="241" spans="1:3" x14ac:dyDescent="0.2">
      <c r="A241" s="5" t="s">
        <v>3225</v>
      </c>
      <c r="B241" s="5" t="s">
        <v>3226</v>
      </c>
      <c r="C241" s="26">
        <v>999</v>
      </c>
    </row>
    <row r="242" spans="1:3" x14ac:dyDescent="0.2">
      <c r="A242" s="5" t="s">
        <v>3227</v>
      </c>
      <c r="B242" s="5" t="s">
        <v>3228</v>
      </c>
      <c r="C242" s="26">
        <v>714</v>
      </c>
    </row>
    <row r="243" spans="1:3" x14ac:dyDescent="0.2">
      <c r="A243" s="5" t="s">
        <v>3229</v>
      </c>
      <c r="B243" s="5" t="s">
        <v>3230</v>
      </c>
      <c r="C243" s="26">
        <v>792</v>
      </c>
    </row>
    <row r="244" spans="1:3" x14ac:dyDescent="0.2">
      <c r="A244" s="5" t="s">
        <v>3231</v>
      </c>
      <c r="B244" s="5" t="s">
        <v>3232</v>
      </c>
      <c r="C244" s="26">
        <v>615</v>
      </c>
    </row>
    <row r="245" spans="1:3" x14ac:dyDescent="0.2">
      <c r="A245" s="5" t="s">
        <v>3233</v>
      </c>
      <c r="B245" s="5" t="s">
        <v>3234</v>
      </c>
      <c r="C245" s="26">
        <v>1068</v>
      </c>
    </row>
    <row r="246" spans="1:3" x14ac:dyDescent="0.2">
      <c r="A246" s="5" t="s">
        <v>3235</v>
      </c>
      <c r="B246" s="5" t="s">
        <v>3236</v>
      </c>
      <c r="C246" s="26">
        <v>741</v>
      </c>
    </row>
    <row r="247" spans="1:3" x14ac:dyDescent="0.2">
      <c r="A247" s="5" t="s">
        <v>3237</v>
      </c>
      <c r="B247" s="5" t="s">
        <v>3238</v>
      </c>
      <c r="C247" s="26">
        <v>582</v>
      </c>
    </row>
    <row r="248" spans="1:3" x14ac:dyDescent="0.2">
      <c r="A248" s="5" t="s">
        <v>3239</v>
      </c>
      <c r="B248" s="5" t="s">
        <v>3240</v>
      </c>
      <c r="C248" s="26">
        <v>1221</v>
      </c>
    </row>
    <row r="249" spans="1:3" x14ac:dyDescent="0.2">
      <c r="A249" s="5" t="s">
        <v>3241</v>
      </c>
      <c r="B249" s="5" t="s">
        <v>3242</v>
      </c>
      <c r="C249" s="26">
        <v>1494</v>
      </c>
    </row>
    <row r="250" spans="1:3" x14ac:dyDescent="0.2">
      <c r="A250" s="5" t="s">
        <v>3243</v>
      </c>
      <c r="B250" s="5" t="s">
        <v>3244</v>
      </c>
      <c r="C250" s="26">
        <v>981</v>
      </c>
    </row>
    <row r="251" spans="1:3" x14ac:dyDescent="0.2">
      <c r="A251" s="5" t="s">
        <v>3245</v>
      </c>
      <c r="B251" s="5" t="s">
        <v>3246</v>
      </c>
      <c r="C251" s="26">
        <v>273</v>
      </c>
    </row>
    <row r="252" spans="1:3" x14ac:dyDescent="0.2">
      <c r="A252" s="5" t="s">
        <v>3247</v>
      </c>
      <c r="B252" s="5" t="s">
        <v>3248</v>
      </c>
      <c r="C252" s="26">
        <v>852</v>
      </c>
    </row>
    <row r="253" spans="1:3" x14ac:dyDescent="0.2">
      <c r="A253" s="5" t="s">
        <v>3249</v>
      </c>
      <c r="B253" s="5" t="s">
        <v>3250</v>
      </c>
      <c r="C253" s="26">
        <v>288</v>
      </c>
    </row>
    <row r="254" spans="1:3" x14ac:dyDescent="0.2">
      <c r="A254" s="5" t="s">
        <v>3251</v>
      </c>
      <c r="B254" s="5" t="s">
        <v>3252</v>
      </c>
      <c r="C254" s="26">
        <v>75</v>
      </c>
    </row>
    <row r="255" spans="1:3" x14ac:dyDescent="0.2">
      <c r="A255" s="5" t="s">
        <v>3253</v>
      </c>
      <c r="B255" s="5" t="s">
        <v>3254</v>
      </c>
      <c r="C255" s="26">
        <v>87</v>
      </c>
    </row>
    <row r="256" spans="1:3" x14ac:dyDescent="0.2">
      <c r="A256" s="5" t="s">
        <v>3255</v>
      </c>
      <c r="B256" s="5" t="s">
        <v>3256</v>
      </c>
      <c r="C256" s="26">
        <v>72</v>
      </c>
    </row>
    <row r="257" spans="1:3" x14ac:dyDescent="0.2">
      <c r="A257" s="5" t="s">
        <v>3257</v>
      </c>
      <c r="B257" s="5" t="s">
        <v>3258</v>
      </c>
      <c r="C257" s="26">
        <v>102</v>
      </c>
    </row>
    <row r="258" spans="1:3" x14ac:dyDescent="0.2">
      <c r="A258" s="5" t="s">
        <v>3259</v>
      </c>
      <c r="B258" s="5" t="s">
        <v>3260</v>
      </c>
      <c r="C258" s="26">
        <v>57</v>
      </c>
    </row>
    <row r="259" spans="1:3" x14ac:dyDescent="0.2">
      <c r="A259" s="5" t="s">
        <v>3261</v>
      </c>
      <c r="B259" s="5" t="s">
        <v>3262</v>
      </c>
      <c r="C259" s="26">
        <v>156</v>
      </c>
    </row>
    <row r="260" spans="1:3" x14ac:dyDescent="0.2">
      <c r="A260" s="5" t="s">
        <v>3263</v>
      </c>
      <c r="B260" s="5" t="s">
        <v>3264</v>
      </c>
      <c r="C260" s="26">
        <v>156</v>
      </c>
    </row>
    <row r="261" spans="1:3" x14ac:dyDescent="0.2">
      <c r="A261" s="5" t="s">
        <v>3265</v>
      </c>
      <c r="B261" s="5" t="s">
        <v>3266</v>
      </c>
      <c r="C261" s="26">
        <v>117</v>
      </c>
    </row>
    <row r="262" spans="1:3" x14ac:dyDescent="0.2">
      <c r="A262" s="5" t="s">
        <v>3267</v>
      </c>
      <c r="B262" s="5" t="s">
        <v>3268</v>
      </c>
      <c r="C262" s="26">
        <v>312</v>
      </c>
    </row>
    <row r="263" spans="1:3" x14ac:dyDescent="0.2">
      <c r="A263" s="5" t="s">
        <v>3269</v>
      </c>
      <c r="B263" s="5" t="s">
        <v>3270</v>
      </c>
      <c r="C263" s="26">
        <v>1773</v>
      </c>
    </row>
    <row r="264" spans="1:3" x14ac:dyDescent="0.2">
      <c r="A264" s="5" t="s">
        <v>3271</v>
      </c>
      <c r="B264" s="5" t="s">
        <v>3272</v>
      </c>
      <c r="C264" s="26">
        <v>2475</v>
      </c>
    </row>
    <row r="265" spans="1:3" x14ac:dyDescent="0.2">
      <c r="A265" s="5" t="s">
        <v>3273</v>
      </c>
      <c r="B265" s="5" t="s">
        <v>3274</v>
      </c>
      <c r="C265" s="26">
        <v>87</v>
      </c>
    </row>
    <row r="266" spans="1:3" x14ac:dyDescent="0.2">
      <c r="A266" s="5" t="s">
        <v>3275</v>
      </c>
      <c r="B266" s="5" t="s">
        <v>3276</v>
      </c>
      <c r="C266" s="26">
        <v>36</v>
      </c>
    </row>
    <row r="267" spans="1:3" x14ac:dyDescent="0.2">
      <c r="A267" s="5" t="s">
        <v>3277</v>
      </c>
      <c r="B267" s="5" t="s">
        <v>3278</v>
      </c>
      <c r="C267" s="26">
        <v>168</v>
      </c>
    </row>
    <row r="268" spans="1:3" x14ac:dyDescent="0.2">
      <c r="A268" s="5" t="s">
        <v>3279</v>
      </c>
      <c r="B268" s="5" t="s">
        <v>3280</v>
      </c>
      <c r="C268" s="26">
        <v>144</v>
      </c>
    </row>
    <row r="269" spans="1:3" x14ac:dyDescent="0.2">
      <c r="A269" s="5" t="s">
        <v>3281</v>
      </c>
      <c r="B269" s="5" t="s">
        <v>3282</v>
      </c>
      <c r="C269" s="26">
        <v>81</v>
      </c>
    </row>
    <row r="270" spans="1:3" x14ac:dyDescent="0.2">
      <c r="A270" s="5" t="s">
        <v>3283</v>
      </c>
      <c r="B270" s="5" t="s">
        <v>3284</v>
      </c>
      <c r="C270" s="26">
        <v>558</v>
      </c>
    </row>
    <row r="271" spans="1:3" x14ac:dyDescent="0.2">
      <c r="A271" s="5" t="s">
        <v>3285</v>
      </c>
      <c r="B271" s="5" t="s">
        <v>3286</v>
      </c>
      <c r="C271" s="26">
        <v>30798</v>
      </c>
    </row>
    <row r="272" spans="1:3" x14ac:dyDescent="0.2">
      <c r="A272" s="5" t="s">
        <v>3287</v>
      </c>
      <c r="B272" s="5" t="s">
        <v>3288</v>
      </c>
      <c r="C272" s="26">
        <v>1056</v>
      </c>
    </row>
    <row r="273" spans="1:3" x14ac:dyDescent="0.2">
      <c r="A273" s="5" t="s">
        <v>3289</v>
      </c>
      <c r="B273" s="5" t="s">
        <v>3290</v>
      </c>
      <c r="C273" s="26">
        <v>189</v>
      </c>
    </row>
    <row r="274" spans="1:3" x14ac:dyDescent="0.2">
      <c r="A274" s="5" t="s">
        <v>3291</v>
      </c>
      <c r="B274" s="5" t="s">
        <v>3292</v>
      </c>
      <c r="C274" s="26">
        <v>36</v>
      </c>
    </row>
    <row r="275" spans="1:3" x14ac:dyDescent="0.2">
      <c r="A275" s="5" t="s">
        <v>3293</v>
      </c>
      <c r="B275" s="5" t="s">
        <v>3294</v>
      </c>
      <c r="C275" s="26">
        <v>33519</v>
      </c>
    </row>
    <row r="276" spans="1:3" x14ac:dyDescent="0.2">
      <c r="A276" s="5" t="s">
        <v>3295</v>
      </c>
      <c r="B276" s="5" t="s">
        <v>3296</v>
      </c>
      <c r="C276" s="26">
        <v>1377</v>
      </c>
    </row>
    <row r="277" spans="1:3" x14ac:dyDescent="0.2">
      <c r="A277" s="5" t="s">
        <v>3297</v>
      </c>
      <c r="B277" s="5" t="s">
        <v>3298</v>
      </c>
      <c r="C277" s="26">
        <v>24996</v>
      </c>
    </row>
    <row r="278" spans="1:3" x14ac:dyDescent="0.2">
      <c r="A278" s="5" t="s">
        <v>3299</v>
      </c>
      <c r="B278" s="5" t="s">
        <v>3300</v>
      </c>
      <c r="C278" s="26">
        <v>2307</v>
      </c>
    </row>
    <row r="279" spans="1:3" x14ac:dyDescent="0.2">
      <c r="A279" s="5" t="s">
        <v>3301</v>
      </c>
      <c r="B279" s="5" t="s">
        <v>3302</v>
      </c>
      <c r="C279" s="26">
        <v>165</v>
      </c>
    </row>
    <row r="280" spans="1:3" x14ac:dyDescent="0.2">
      <c r="A280" s="5" t="s">
        <v>3303</v>
      </c>
      <c r="B280" s="5" t="s">
        <v>3304</v>
      </c>
      <c r="C280" s="26">
        <v>24</v>
      </c>
    </row>
    <row r="281" spans="1:3" x14ac:dyDescent="0.2">
      <c r="A281" s="5" t="s">
        <v>3305</v>
      </c>
      <c r="B281" s="5" t="s">
        <v>3306</v>
      </c>
      <c r="C281" s="26">
        <v>36</v>
      </c>
    </row>
    <row r="282" spans="1:3" x14ac:dyDescent="0.2">
      <c r="A282" s="5" t="s">
        <v>3307</v>
      </c>
      <c r="B282" s="5" t="s">
        <v>3308</v>
      </c>
      <c r="C282" s="26">
        <v>10101</v>
      </c>
    </row>
    <row r="283" spans="1:3" x14ac:dyDescent="0.2">
      <c r="A283" s="5" t="s">
        <v>3309</v>
      </c>
      <c r="B283" s="5" t="s">
        <v>3310</v>
      </c>
      <c r="C283" s="26">
        <v>4182</v>
      </c>
    </row>
    <row r="284" spans="1:3" x14ac:dyDescent="0.2">
      <c r="A284" s="5" t="s">
        <v>3311</v>
      </c>
      <c r="B284" s="5" t="s">
        <v>3312</v>
      </c>
      <c r="C284" s="26">
        <v>2694</v>
      </c>
    </row>
    <row r="285" spans="1:3" x14ac:dyDescent="0.2">
      <c r="A285" s="5" t="s">
        <v>3313</v>
      </c>
      <c r="B285" s="5" t="s">
        <v>3314</v>
      </c>
      <c r="C285" s="26">
        <v>3540</v>
      </c>
    </row>
    <row r="286" spans="1:3" x14ac:dyDescent="0.2">
      <c r="A286" s="5" t="s">
        <v>3315</v>
      </c>
      <c r="B286" s="5" t="s">
        <v>3316</v>
      </c>
      <c r="C286" s="26">
        <v>120</v>
      </c>
    </row>
    <row r="287" spans="1:3" x14ac:dyDescent="0.2">
      <c r="A287" s="5" t="s">
        <v>3317</v>
      </c>
      <c r="B287" s="5" t="s">
        <v>3318</v>
      </c>
      <c r="C287" s="26">
        <v>366</v>
      </c>
    </row>
    <row r="288" spans="1:3" x14ac:dyDescent="0.2">
      <c r="A288" s="5" t="s">
        <v>3319</v>
      </c>
      <c r="B288" s="5" t="s">
        <v>3320</v>
      </c>
      <c r="C288" s="26">
        <v>1131</v>
      </c>
    </row>
    <row r="289" spans="1:3" x14ac:dyDescent="0.2">
      <c r="A289" s="5" t="s">
        <v>3321</v>
      </c>
      <c r="B289" s="5" t="s">
        <v>3322</v>
      </c>
      <c r="C289" s="26">
        <v>159</v>
      </c>
    </row>
    <row r="290" spans="1:3" x14ac:dyDescent="0.2">
      <c r="A290" s="5" t="s">
        <v>3323</v>
      </c>
      <c r="B290" s="5" t="s">
        <v>3324</v>
      </c>
      <c r="C290" s="26">
        <v>2895</v>
      </c>
    </row>
    <row r="291" spans="1:3" x14ac:dyDescent="0.2">
      <c r="A291" s="5" t="s">
        <v>3325</v>
      </c>
      <c r="B291" s="5" t="s">
        <v>3326</v>
      </c>
      <c r="C291" s="26">
        <v>618</v>
      </c>
    </row>
    <row r="292" spans="1:3" x14ac:dyDescent="0.2">
      <c r="A292" s="5" t="s">
        <v>3327</v>
      </c>
      <c r="B292" s="5" t="s">
        <v>3328</v>
      </c>
      <c r="C292" s="26">
        <v>1740</v>
      </c>
    </row>
    <row r="293" spans="1:3" x14ac:dyDescent="0.2">
      <c r="A293" s="5" t="s">
        <v>3329</v>
      </c>
      <c r="B293" s="5" t="s">
        <v>3330</v>
      </c>
      <c r="C293" s="26">
        <v>609</v>
      </c>
    </row>
    <row r="294" spans="1:3" x14ac:dyDescent="0.2">
      <c r="A294" s="5" t="s">
        <v>3331</v>
      </c>
      <c r="B294" s="5" t="s">
        <v>3332</v>
      </c>
      <c r="C294" s="26">
        <v>270</v>
      </c>
    </row>
    <row r="295" spans="1:3" x14ac:dyDescent="0.2">
      <c r="A295" s="5" t="s">
        <v>3333</v>
      </c>
      <c r="B295" s="5" t="s">
        <v>3334</v>
      </c>
      <c r="C295" s="26">
        <v>1017</v>
      </c>
    </row>
    <row r="296" spans="1:3" x14ac:dyDescent="0.2">
      <c r="A296" s="5" t="s">
        <v>3335</v>
      </c>
      <c r="B296" s="5" t="s">
        <v>3336</v>
      </c>
      <c r="C296" s="26">
        <v>1209</v>
      </c>
    </row>
    <row r="297" spans="1:3" x14ac:dyDescent="0.2">
      <c r="A297" s="5" t="s">
        <v>3337</v>
      </c>
      <c r="B297" s="5" t="s">
        <v>3338</v>
      </c>
      <c r="C297" s="26">
        <v>30</v>
      </c>
    </row>
    <row r="298" spans="1:3" x14ac:dyDescent="0.2">
      <c r="A298" s="5" t="s">
        <v>3339</v>
      </c>
      <c r="B298" s="5" t="s">
        <v>3340</v>
      </c>
      <c r="C298" s="26">
        <v>588</v>
      </c>
    </row>
    <row r="299" spans="1:3" x14ac:dyDescent="0.2">
      <c r="A299" s="5" t="s">
        <v>3341</v>
      </c>
      <c r="B299" s="5" t="s">
        <v>3342</v>
      </c>
      <c r="C299" s="26">
        <v>657</v>
      </c>
    </row>
    <row r="300" spans="1:3" x14ac:dyDescent="0.2">
      <c r="A300" s="5" t="s">
        <v>3343</v>
      </c>
      <c r="B300" s="5" t="s">
        <v>3344</v>
      </c>
      <c r="C300" s="26">
        <v>2445</v>
      </c>
    </row>
    <row r="301" spans="1:3" x14ac:dyDescent="0.2">
      <c r="A301" s="5" t="s">
        <v>3345</v>
      </c>
      <c r="B301" s="5" t="s">
        <v>3346</v>
      </c>
      <c r="C301" s="26">
        <v>726</v>
      </c>
    </row>
    <row r="302" spans="1:3" x14ac:dyDescent="0.2">
      <c r="A302" s="5" t="s">
        <v>3347</v>
      </c>
      <c r="B302" s="5" t="s">
        <v>3348</v>
      </c>
      <c r="C302" s="26">
        <v>30</v>
      </c>
    </row>
    <row r="303" spans="1:3" x14ac:dyDescent="0.2">
      <c r="A303" s="5" t="s">
        <v>3349</v>
      </c>
      <c r="B303" s="5" t="s">
        <v>3350</v>
      </c>
      <c r="C303" s="26">
        <v>840</v>
      </c>
    </row>
    <row r="304" spans="1:3" x14ac:dyDescent="0.2">
      <c r="A304" s="5" t="s">
        <v>3351</v>
      </c>
      <c r="B304" s="5" t="s">
        <v>3352</v>
      </c>
      <c r="C304" s="26">
        <v>54</v>
      </c>
    </row>
    <row r="305" spans="1:3" x14ac:dyDescent="0.2">
      <c r="A305" s="5" t="s">
        <v>3353</v>
      </c>
      <c r="B305" s="5" t="s">
        <v>3354</v>
      </c>
      <c r="C305" s="26">
        <v>2682</v>
      </c>
    </row>
    <row r="306" spans="1:3" x14ac:dyDescent="0.2">
      <c r="A306" s="5" t="s">
        <v>3355</v>
      </c>
      <c r="B306" s="5" t="s">
        <v>3356</v>
      </c>
      <c r="C306" s="26">
        <v>2181</v>
      </c>
    </row>
    <row r="307" spans="1:3" x14ac:dyDescent="0.2">
      <c r="A307" s="5" t="s">
        <v>3357</v>
      </c>
      <c r="B307" s="5" t="s">
        <v>3358</v>
      </c>
      <c r="C307" s="26">
        <v>96</v>
      </c>
    </row>
    <row r="308" spans="1:3" x14ac:dyDescent="0.2">
      <c r="A308" s="5" t="s">
        <v>3359</v>
      </c>
      <c r="B308" s="5" t="s">
        <v>3360</v>
      </c>
      <c r="C308" s="26">
        <v>225</v>
      </c>
    </row>
    <row r="309" spans="1:3" x14ac:dyDescent="0.2">
      <c r="A309" s="5" t="s">
        <v>3361</v>
      </c>
      <c r="B309" s="5" t="s">
        <v>3362</v>
      </c>
      <c r="C309" s="26">
        <v>504</v>
      </c>
    </row>
    <row r="310" spans="1:3" x14ac:dyDescent="0.2">
      <c r="A310" s="5" t="s">
        <v>3363</v>
      </c>
      <c r="B310" s="5" t="s">
        <v>3364</v>
      </c>
      <c r="C310" s="26">
        <v>444</v>
      </c>
    </row>
    <row r="311" spans="1:3" x14ac:dyDescent="0.2">
      <c r="A311" s="5" t="s">
        <v>3365</v>
      </c>
      <c r="B311" s="5" t="s">
        <v>3366</v>
      </c>
      <c r="C311" s="26">
        <v>651</v>
      </c>
    </row>
    <row r="312" spans="1:3" x14ac:dyDescent="0.2">
      <c r="A312" s="5" t="s">
        <v>3367</v>
      </c>
      <c r="B312" s="5" t="s">
        <v>3368</v>
      </c>
      <c r="C312" s="26">
        <v>75</v>
      </c>
    </row>
    <row r="313" spans="1:3" x14ac:dyDescent="0.2">
      <c r="A313" s="5" t="s">
        <v>3369</v>
      </c>
      <c r="B313" s="5" t="s">
        <v>3370</v>
      </c>
      <c r="C313" s="26">
        <v>597</v>
      </c>
    </row>
    <row r="314" spans="1:3" x14ac:dyDescent="0.2">
      <c r="A314" s="5" t="s">
        <v>3371</v>
      </c>
      <c r="B314" s="5" t="s">
        <v>3372</v>
      </c>
      <c r="C314" s="26">
        <v>72</v>
      </c>
    </row>
    <row r="315" spans="1:3" x14ac:dyDescent="0.2">
      <c r="A315" s="5" t="s">
        <v>3373</v>
      </c>
      <c r="B315" s="5" t="s">
        <v>3374</v>
      </c>
      <c r="C315" s="26">
        <v>9</v>
      </c>
    </row>
    <row r="316" spans="1:3" x14ac:dyDescent="0.2">
      <c r="A316" s="5" t="s">
        <v>3375</v>
      </c>
      <c r="B316" s="5" t="s">
        <v>3376</v>
      </c>
      <c r="C316" s="26">
        <v>1002</v>
      </c>
    </row>
    <row r="317" spans="1:3" x14ac:dyDescent="0.2">
      <c r="A317" s="5" t="s">
        <v>3377</v>
      </c>
      <c r="B317" s="5" t="s">
        <v>3378</v>
      </c>
      <c r="C317" s="26">
        <v>192</v>
      </c>
    </row>
    <row r="318" spans="1:3" x14ac:dyDescent="0.2">
      <c r="A318" s="5" t="s">
        <v>3379</v>
      </c>
      <c r="B318" s="5" t="s">
        <v>3380</v>
      </c>
      <c r="C318" s="26">
        <v>1863</v>
      </c>
    </row>
    <row r="319" spans="1:3" x14ac:dyDescent="0.2">
      <c r="A319" s="5" t="s">
        <v>3381</v>
      </c>
      <c r="B319" s="5" t="s">
        <v>3382</v>
      </c>
      <c r="C319" s="26">
        <v>2520</v>
      </c>
    </row>
    <row r="320" spans="1:3" x14ac:dyDescent="0.2">
      <c r="A320" s="5" t="s">
        <v>3383</v>
      </c>
      <c r="B320" s="5" t="s">
        <v>3384</v>
      </c>
      <c r="C320" s="26">
        <v>4482</v>
      </c>
    </row>
    <row r="321" spans="1:3" x14ac:dyDescent="0.2">
      <c r="A321" s="5" t="s">
        <v>3385</v>
      </c>
      <c r="B321" s="5" t="s">
        <v>3386</v>
      </c>
      <c r="C321" s="26">
        <v>390</v>
      </c>
    </row>
    <row r="322" spans="1:3" x14ac:dyDescent="0.2">
      <c r="A322" s="5" t="s">
        <v>3387</v>
      </c>
      <c r="B322" s="5" t="s">
        <v>3388</v>
      </c>
      <c r="C322" s="26">
        <v>519</v>
      </c>
    </row>
    <row r="323" spans="1:3" x14ac:dyDescent="0.2">
      <c r="A323" s="5" t="s">
        <v>3389</v>
      </c>
      <c r="B323" s="5" t="s">
        <v>3390</v>
      </c>
      <c r="C323" s="26">
        <v>942</v>
      </c>
    </row>
    <row r="324" spans="1:3" x14ac:dyDescent="0.2">
      <c r="A324" s="5" t="s">
        <v>3391</v>
      </c>
      <c r="B324" s="5" t="s">
        <v>3392</v>
      </c>
      <c r="C324" s="26">
        <v>5616</v>
      </c>
    </row>
    <row r="325" spans="1:3" x14ac:dyDescent="0.2">
      <c r="A325" s="5" t="s">
        <v>3393</v>
      </c>
      <c r="B325" s="5" t="s">
        <v>3394</v>
      </c>
      <c r="C325" s="26">
        <v>6744</v>
      </c>
    </row>
    <row r="326" spans="1:3" x14ac:dyDescent="0.2">
      <c r="A326" s="5" t="s">
        <v>3395</v>
      </c>
      <c r="B326" s="5" t="s">
        <v>3396</v>
      </c>
      <c r="C326" s="26">
        <v>561</v>
      </c>
    </row>
    <row r="327" spans="1:3" x14ac:dyDescent="0.2">
      <c r="A327" s="5" t="s">
        <v>3397</v>
      </c>
      <c r="B327" s="5" t="s">
        <v>3398</v>
      </c>
      <c r="C327" s="26">
        <v>684</v>
      </c>
    </row>
    <row r="328" spans="1:3" x14ac:dyDescent="0.2">
      <c r="A328" s="5" t="s">
        <v>3399</v>
      </c>
      <c r="B328" s="5" t="s">
        <v>3400</v>
      </c>
      <c r="C328" s="26">
        <v>72</v>
      </c>
    </row>
    <row r="329" spans="1:3" x14ac:dyDescent="0.2">
      <c r="A329" s="5" t="s">
        <v>3401</v>
      </c>
      <c r="B329" s="5" t="s">
        <v>3402</v>
      </c>
      <c r="C329" s="26">
        <v>27</v>
      </c>
    </row>
    <row r="330" spans="1:3" x14ac:dyDescent="0.2">
      <c r="A330" s="5" t="s">
        <v>3403</v>
      </c>
      <c r="B330" s="5" t="s">
        <v>3404</v>
      </c>
      <c r="C330" s="26">
        <v>57</v>
      </c>
    </row>
    <row r="331" spans="1:3" x14ac:dyDescent="0.2">
      <c r="A331" s="5" t="s">
        <v>3405</v>
      </c>
      <c r="B331" s="5" t="s">
        <v>3406</v>
      </c>
      <c r="C331" s="26">
        <v>9</v>
      </c>
    </row>
    <row r="332" spans="1:3" x14ac:dyDescent="0.2">
      <c r="A332" s="5" t="s">
        <v>3407</v>
      </c>
      <c r="B332" s="5" t="s">
        <v>3408</v>
      </c>
      <c r="C332" s="26">
        <v>21</v>
      </c>
    </row>
    <row r="333" spans="1:3" x14ac:dyDescent="0.2">
      <c r="A333" s="5" t="s">
        <v>3409</v>
      </c>
      <c r="B333" s="5" t="s">
        <v>3410</v>
      </c>
      <c r="C333" s="26">
        <v>36</v>
      </c>
    </row>
    <row r="334" spans="1:3" x14ac:dyDescent="0.2">
      <c r="A334" s="5" t="s">
        <v>3411</v>
      </c>
      <c r="B334" s="5" t="s">
        <v>3412</v>
      </c>
      <c r="C334" s="26">
        <v>39</v>
      </c>
    </row>
    <row r="335" spans="1:3" x14ac:dyDescent="0.2">
      <c r="A335" s="5" t="s">
        <v>3413</v>
      </c>
      <c r="B335" s="5" t="s">
        <v>3414</v>
      </c>
      <c r="C335" s="26">
        <v>195</v>
      </c>
    </row>
    <row r="336" spans="1:3" x14ac:dyDescent="0.2">
      <c r="A336" s="5" t="s">
        <v>3415</v>
      </c>
      <c r="B336" s="5" t="s">
        <v>3416</v>
      </c>
      <c r="C336" s="26">
        <v>12</v>
      </c>
    </row>
    <row r="337" spans="1:3" x14ac:dyDescent="0.2">
      <c r="A337" s="5" t="s">
        <v>3417</v>
      </c>
      <c r="B337" s="5" t="s">
        <v>3418</v>
      </c>
      <c r="C337" s="26">
        <v>12</v>
      </c>
    </row>
    <row r="338" spans="1:3" x14ac:dyDescent="0.2">
      <c r="A338" s="5" t="s">
        <v>3419</v>
      </c>
      <c r="B338" s="5" t="s">
        <v>3420</v>
      </c>
      <c r="C338" s="26">
        <v>6</v>
      </c>
    </row>
    <row r="339" spans="1:3" x14ac:dyDescent="0.2">
      <c r="A339" s="5" t="s">
        <v>3421</v>
      </c>
      <c r="B339" s="5" t="s">
        <v>3422</v>
      </c>
      <c r="C339" s="26">
        <v>90</v>
      </c>
    </row>
    <row r="340" spans="1:3" x14ac:dyDescent="0.2">
      <c r="A340" s="5" t="s">
        <v>3423</v>
      </c>
      <c r="B340" s="5" t="s">
        <v>3424</v>
      </c>
      <c r="C340" s="26">
        <v>444</v>
      </c>
    </row>
    <row r="341" spans="1:3" x14ac:dyDescent="0.2">
      <c r="A341" s="5" t="s">
        <v>3425</v>
      </c>
      <c r="B341" s="5" t="s">
        <v>3426</v>
      </c>
      <c r="C341" s="26">
        <v>453</v>
      </c>
    </row>
    <row r="342" spans="1:3" x14ac:dyDescent="0.2">
      <c r="A342" s="5" t="s">
        <v>3427</v>
      </c>
      <c r="B342" s="5" t="s">
        <v>3428</v>
      </c>
      <c r="C342" s="26">
        <v>21</v>
      </c>
    </row>
    <row r="343" spans="1:3" x14ac:dyDescent="0.2">
      <c r="A343" s="5" t="s">
        <v>3429</v>
      </c>
      <c r="B343" s="5" t="s">
        <v>3430</v>
      </c>
      <c r="C343" s="26">
        <v>24</v>
      </c>
    </row>
    <row r="344" spans="1:3" x14ac:dyDescent="0.2">
      <c r="A344" s="5" t="s">
        <v>3431</v>
      </c>
      <c r="B344" s="5" t="s">
        <v>3432</v>
      </c>
      <c r="C344" s="26">
        <v>252</v>
      </c>
    </row>
    <row r="345" spans="1:3" x14ac:dyDescent="0.2">
      <c r="A345" s="5" t="s">
        <v>3433</v>
      </c>
      <c r="B345" s="5" t="s">
        <v>3434</v>
      </c>
      <c r="C345" s="26">
        <v>39</v>
      </c>
    </row>
    <row r="346" spans="1:3" x14ac:dyDescent="0.2">
      <c r="A346" s="5" t="s">
        <v>3435</v>
      </c>
      <c r="B346" s="5" t="s">
        <v>3436</v>
      </c>
      <c r="C346" s="26">
        <v>15</v>
      </c>
    </row>
    <row r="347" spans="1:3" x14ac:dyDescent="0.2">
      <c r="A347" s="5" t="s">
        <v>3437</v>
      </c>
      <c r="B347" s="5" t="s">
        <v>3438</v>
      </c>
      <c r="C347" s="26">
        <v>51</v>
      </c>
    </row>
    <row r="348" spans="1:3" x14ac:dyDescent="0.2">
      <c r="A348" s="5" t="s">
        <v>3439</v>
      </c>
      <c r="B348" s="5" t="s">
        <v>3440</v>
      </c>
      <c r="C348" s="26">
        <v>33</v>
      </c>
    </row>
    <row r="349" spans="1:3" x14ac:dyDescent="0.2">
      <c r="A349" s="5" t="s">
        <v>3441</v>
      </c>
      <c r="B349" s="5" t="s">
        <v>3442</v>
      </c>
      <c r="C349" s="26">
        <v>15</v>
      </c>
    </row>
    <row r="350" spans="1:3" x14ac:dyDescent="0.2">
      <c r="A350" s="5" t="s">
        <v>3443</v>
      </c>
      <c r="B350" s="5" t="s">
        <v>3444</v>
      </c>
      <c r="C350" s="26">
        <v>63</v>
      </c>
    </row>
    <row r="351" spans="1:3" x14ac:dyDescent="0.2">
      <c r="A351" s="5" t="s">
        <v>3445</v>
      </c>
      <c r="B351" s="5" t="s">
        <v>3446</v>
      </c>
      <c r="C351" s="26">
        <v>129</v>
      </c>
    </row>
    <row r="352" spans="1:3" x14ac:dyDescent="0.2">
      <c r="A352" s="5" t="s">
        <v>3447</v>
      </c>
      <c r="B352" s="5" t="s">
        <v>3448</v>
      </c>
      <c r="C352" s="26">
        <v>138</v>
      </c>
    </row>
    <row r="353" spans="1:3" x14ac:dyDescent="0.2">
      <c r="A353" s="5" t="s">
        <v>3449</v>
      </c>
      <c r="B353" s="5" t="s">
        <v>3450</v>
      </c>
      <c r="C353" s="26">
        <v>123</v>
      </c>
    </row>
    <row r="354" spans="1:3" x14ac:dyDescent="0.2">
      <c r="A354" s="5" t="s">
        <v>3451</v>
      </c>
      <c r="B354" s="5" t="s">
        <v>3452</v>
      </c>
      <c r="C354" s="26">
        <v>327</v>
      </c>
    </row>
    <row r="355" spans="1:3" x14ac:dyDescent="0.2">
      <c r="A355" s="5" t="s">
        <v>3453</v>
      </c>
      <c r="B355" s="5" t="s">
        <v>3454</v>
      </c>
      <c r="C355" s="26">
        <v>435</v>
      </c>
    </row>
    <row r="356" spans="1:3" x14ac:dyDescent="0.2">
      <c r="A356" s="5" t="s">
        <v>3455</v>
      </c>
      <c r="B356" s="5" t="s">
        <v>3456</v>
      </c>
      <c r="C356" s="26">
        <v>27</v>
      </c>
    </row>
    <row r="357" spans="1:3" x14ac:dyDescent="0.2">
      <c r="A357" s="5" t="s">
        <v>3457</v>
      </c>
      <c r="B357" s="5" t="s">
        <v>3458</v>
      </c>
      <c r="C357" s="26">
        <v>27</v>
      </c>
    </row>
    <row r="358" spans="1:3" x14ac:dyDescent="0.2">
      <c r="A358" s="5" t="s">
        <v>3459</v>
      </c>
      <c r="B358" s="5" t="s">
        <v>3460</v>
      </c>
      <c r="C358" s="26">
        <v>2742</v>
      </c>
    </row>
    <row r="359" spans="1:3" x14ac:dyDescent="0.2">
      <c r="A359" s="5" t="s">
        <v>3461</v>
      </c>
      <c r="B359" s="5" t="s">
        <v>3462</v>
      </c>
      <c r="C359" s="26">
        <v>972</v>
      </c>
    </row>
    <row r="360" spans="1:3" x14ac:dyDescent="0.2">
      <c r="A360" s="5" t="s">
        <v>3463</v>
      </c>
      <c r="B360" s="5" t="s">
        <v>3464</v>
      </c>
      <c r="C360" s="26">
        <v>96</v>
      </c>
    </row>
    <row r="361" spans="1:3" x14ac:dyDescent="0.2">
      <c r="A361" s="5" t="s">
        <v>3465</v>
      </c>
      <c r="B361" s="5" t="s">
        <v>3466</v>
      </c>
      <c r="C361" s="26">
        <v>11490</v>
      </c>
    </row>
    <row r="362" spans="1:3" x14ac:dyDescent="0.2">
      <c r="A362" s="5" t="s">
        <v>3467</v>
      </c>
      <c r="B362" s="5" t="s">
        <v>3468</v>
      </c>
      <c r="C362" s="26">
        <v>273</v>
      </c>
    </row>
    <row r="363" spans="1:3" x14ac:dyDescent="0.2">
      <c r="A363" s="5" t="s">
        <v>3469</v>
      </c>
      <c r="B363" s="5" t="s">
        <v>3470</v>
      </c>
      <c r="C363" s="26">
        <v>3477</v>
      </c>
    </row>
    <row r="364" spans="1:3" x14ac:dyDescent="0.2">
      <c r="A364" s="5" t="s">
        <v>3471</v>
      </c>
      <c r="B364" s="5" t="s">
        <v>3472</v>
      </c>
      <c r="C364" s="26">
        <v>1884</v>
      </c>
    </row>
    <row r="365" spans="1:3" x14ac:dyDescent="0.2">
      <c r="A365" s="5" t="s">
        <v>3473</v>
      </c>
      <c r="B365" s="5" t="s">
        <v>3474</v>
      </c>
      <c r="C365" s="26">
        <v>3312</v>
      </c>
    </row>
    <row r="366" spans="1:3" x14ac:dyDescent="0.2">
      <c r="A366" s="5" t="s">
        <v>3475</v>
      </c>
      <c r="B366" s="5" t="s">
        <v>3476</v>
      </c>
      <c r="C366" s="26">
        <v>2946</v>
      </c>
    </row>
    <row r="367" spans="1:3" x14ac:dyDescent="0.2">
      <c r="A367" s="5" t="s">
        <v>3477</v>
      </c>
      <c r="B367" s="5" t="s">
        <v>3478</v>
      </c>
      <c r="C367" s="26">
        <v>24</v>
      </c>
    </row>
    <row r="368" spans="1:3" x14ac:dyDescent="0.2">
      <c r="A368" s="5" t="s">
        <v>3479</v>
      </c>
      <c r="B368" s="5" t="s">
        <v>3480</v>
      </c>
      <c r="C368" s="26">
        <v>522</v>
      </c>
    </row>
    <row r="369" spans="1:3" x14ac:dyDescent="0.2">
      <c r="A369" s="5" t="s">
        <v>3481</v>
      </c>
      <c r="B369" s="5" t="s">
        <v>3482</v>
      </c>
      <c r="C369" s="26">
        <v>4110</v>
      </c>
    </row>
    <row r="370" spans="1:3" x14ac:dyDescent="0.2">
      <c r="A370" s="5" t="s">
        <v>3483</v>
      </c>
      <c r="B370" s="5" t="s">
        <v>3484</v>
      </c>
      <c r="C370" s="26">
        <v>4983</v>
      </c>
    </row>
    <row r="371" spans="1:3" x14ac:dyDescent="0.2">
      <c r="A371" s="5" t="s">
        <v>3485</v>
      </c>
      <c r="B371" s="5" t="s">
        <v>3486</v>
      </c>
      <c r="C371" s="26">
        <v>2844</v>
      </c>
    </row>
    <row r="372" spans="1:3" x14ac:dyDescent="0.2">
      <c r="A372" s="5" t="s">
        <v>3487</v>
      </c>
      <c r="B372" s="5" t="s">
        <v>3488</v>
      </c>
      <c r="C372" s="26">
        <v>3207</v>
      </c>
    </row>
    <row r="373" spans="1:3" x14ac:dyDescent="0.2">
      <c r="A373" s="5" t="s">
        <v>3489</v>
      </c>
      <c r="B373" s="5" t="s">
        <v>3490</v>
      </c>
      <c r="C373" s="26">
        <v>807</v>
      </c>
    </row>
    <row r="374" spans="1:3" x14ac:dyDescent="0.2">
      <c r="A374" s="5" t="s">
        <v>3491</v>
      </c>
      <c r="B374" s="5" t="s">
        <v>3492</v>
      </c>
      <c r="C374" s="26">
        <v>141</v>
      </c>
    </row>
    <row r="375" spans="1:3" x14ac:dyDescent="0.2">
      <c r="A375" s="5" t="s">
        <v>3493</v>
      </c>
      <c r="B375" s="5" t="s">
        <v>3494</v>
      </c>
      <c r="C375" s="26">
        <v>7761</v>
      </c>
    </row>
    <row r="376" spans="1:3" x14ac:dyDescent="0.2">
      <c r="A376" s="5" t="s">
        <v>3495</v>
      </c>
      <c r="B376" s="5" t="s">
        <v>3496</v>
      </c>
      <c r="C376" s="26">
        <v>501</v>
      </c>
    </row>
    <row r="377" spans="1:3" x14ac:dyDescent="0.2">
      <c r="A377" s="5" t="s">
        <v>3497</v>
      </c>
      <c r="B377" s="5" t="s">
        <v>3498</v>
      </c>
      <c r="C377" s="26">
        <v>14787</v>
      </c>
    </row>
    <row r="378" spans="1:3" x14ac:dyDescent="0.2">
      <c r="A378" s="5" t="s">
        <v>3499</v>
      </c>
      <c r="B378" s="5" t="s">
        <v>3500</v>
      </c>
      <c r="C378" s="26">
        <v>540</v>
      </c>
    </row>
    <row r="379" spans="1:3" x14ac:dyDescent="0.2">
      <c r="A379" s="5" t="s">
        <v>3501</v>
      </c>
      <c r="B379" s="5" t="s">
        <v>3502</v>
      </c>
      <c r="C379" s="26">
        <v>2718</v>
      </c>
    </row>
    <row r="380" spans="1:3" x14ac:dyDescent="0.2">
      <c r="A380" s="5" t="s">
        <v>3503</v>
      </c>
      <c r="B380" s="5" t="s">
        <v>3504</v>
      </c>
      <c r="C380" s="26">
        <v>579</v>
      </c>
    </row>
    <row r="381" spans="1:3" x14ac:dyDescent="0.2">
      <c r="A381" s="5" t="s">
        <v>3505</v>
      </c>
      <c r="B381" s="5" t="s">
        <v>3506</v>
      </c>
      <c r="C381" s="26">
        <v>12081</v>
      </c>
    </row>
    <row r="382" spans="1:3" x14ac:dyDescent="0.2">
      <c r="A382" s="5" t="s">
        <v>3507</v>
      </c>
      <c r="B382" s="5" t="s">
        <v>3508</v>
      </c>
      <c r="C382" s="26">
        <v>14298</v>
      </c>
    </row>
    <row r="383" spans="1:3" x14ac:dyDescent="0.2">
      <c r="A383" s="5" t="s">
        <v>3509</v>
      </c>
      <c r="B383" s="5" t="s">
        <v>3510</v>
      </c>
      <c r="C383" s="26">
        <v>858</v>
      </c>
    </row>
    <row r="384" spans="1:3" x14ac:dyDescent="0.2">
      <c r="A384" s="5" t="s">
        <v>3511</v>
      </c>
      <c r="B384" s="5" t="s">
        <v>3512</v>
      </c>
      <c r="C384" s="26">
        <v>18</v>
      </c>
    </row>
    <row r="385" spans="1:3" x14ac:dyDescent="0.2">
      <c r="A385" s="5" t="s">
        <v>3513</v>
      </c>
      <c r="B385" s="5" t="s">
        <v>3514</v>
      </c>
      <c r="C385" s="26">
        <v>1833</v>
      </c>
    </row>
    <row r="386" spans="1:3" x14ac:dyDescent="0.2">
      <c r="A386" s="5" t="s">
        <v>3515</v>
      </c>
      <c r="B386" s="5" t="s">
        <v>3516</v>
      </c>
      <c r="C386" s="26">
        <v>468</v>
      </c>
    </row>
    <row r="387" spans="1:3" x14ac:dyDescent="0.2">
      <c r="A387" s="5" t="s">
        <v>3517</v>
      </c>
      <c r="B387" s="5" t="s">
        <v>3518</v>
      </c>
      <c r="C387" s="26">
        <v>2868</v>
      </c>
    </row>
    <row r="388" spans="1:3" x14ac:dyDescent="0.2">
      <c r="A388" s="5" t="s">
        <v>3519</v>
      </c>
      <c r="B388" s="5" t="s">
        <v>3520</v>
      </c>
      <c r="C388" s="26">
        <v>1584</v>
      </c>
    </row>
    <row r="389" spans="1:3" x14ac:dyDescent="0.2">
      <c r="A389" s="5" t="s">
        <v>3521</v>
      </c>
      <c r="B389" s="5" t="s">
        <v>3522</v>
      </c>
      <c r="C389" s="26">
        <v>747</v>
      </c>
    </row>
    <row r="390" spans="1:3" x14ac:dyDescent="0.2">
      <c r="A390" s="5" t="s">
        <v>3523</v>
      </c>
      <c r="B390" s="5" t="s">
        <v>3524</v>
      </c>
      <c r="C390" s="26">
        <v>339</v>
      </c>
    </row>
    <row r="391" spans="1:3" x14ac:dyDescent="0.2">
      <c r="A391" s="5" t="s">
        <v>3525</v>
      </c>
      <c r="B391" s="5" t="s">
        <v>3526</v>
      </c>
      <c r="C391" s="26">
        <v>354</v>
      </c>
    </row>
    <row r="392" spans="1:3" x14ac:dyDescent="0.2">
      <c r="A392" s="5" t="s">
        <v>3527</v>
      </c>
      <c r="B392" s="5" t="s">
        <v>3528</v>
      </c>
      <c r="C392" s="26">
        <v>1131</v>
      </c>
    </row>
    <row r="393" spans="1:3" x14ac:dyDescent="0.2">
      <c r="A393" s="5" t="s">
        <v>3529</v>
      </c>
      <c r="B393" s="5" t="s">
        <v>3530</v>
      </c>
      <c r="C393" s="26">
        <v>666</v>
      </c>
    </row>
    <row r="394" spans="1:3" x14ac:dyDescent="0.2">
      <c r="A394" s="5" t="s">
        <v>3531</v>
      </c>
      <c r="B394" s="5" t="s">
        <v>3532</v>
      </c>
      <c r="C394" s="26">
        <v>132</v>
      </c>
    </row>
    <row r="395" spans="1:3" x14ac:dyDescent="0.2">
      <c r="A395" s="5" t="s">
        <v>3533</v>
      </c>
      <c r="B395" s="5" t="s">
        <v>3534</v>
      </c>
      <c r="C395" s="26">
        <v>798</v>
      </c>
    </row>
    <row r="396" spans="1:3" x14ac:dyDescent="0.2">
      <c r="A396" s="5" t="s">
        <v>3535</v>
      </c>
      <c r="B396" s="5" t="s">
        <v>3536</v>
      </c>
      <c r="C396" s="26">
        <v>1287</v>
      </c>
    </row>
    <row r="397" spans="1:3" x14ac:dyDescent="0.2">
      <c r="A397" s="5" t="s">
        <v>3537</v>
      </c>
      <c r="B397" s="5" t="s">
        <v>3538</v>
      </c>
      <c r="C397" s="26">
        <v>1116</v>
      </c>
    </row>
    <row r="398" spans="1:3" x14ac:dyDescent="0.2">
      <c r="A398" s="5" t="s">
        <v>3539</v>
      </c>
      <c r="B398" s="5" t="s">
        <v>3540</v>
      </c>
      <c r="C398" s="26">
        <v>357</v>
      </c>
    </row>
    <row r="399" spans="1:3" x14ac:dyDescent="0.2">
      <c r="A399" s="5" t="s">
        <v>3541</v>
      </c>
      <c r="B399" s="5" t="s">
        <v>3542</v>
      </c>
      <c r="C399" s="26">
        <v>12</v>
      </c>
    </row>
    <row r="400" spans="1:3" x14ac:dyDescent="0.2">
      <c r="A400" s="5" t="s">
        <v>3543</v>
      </c>
      <c r="B400" s="5" t="s">
        <v>3544</v>
      </c>
      <c r="C400" s="26">
        <v>30</v>
      </c>
    </row>
    <row r="401" spans="1:3" x14ac:dyDescent="0.2">
      <c r="A401" s="5" t="s">
        <v>3545</v>
      </c>
      <c r="B401" s="5" t="s">
        <v>3546</v>
      </c>
      <c r="C401" s="26">
        <v>282</v>
      </c>
    </row>
    <row r="402" spans="1:3" x14ac:dyDescent="0.2">
      <c r="A402" s="5" t="s">
        <v>3547</v>
      </c>
      <c r="B402" s="5" t="s">
        <v>3548</v>
      </c>
      <c r="C402" s="26">
        <v>2925</v>
      </c>
    </row>
    <row r="403" spans="1:3" x14ac:dyDescent="0.2">
      <c r="A403" s="5" t="s">
        <v>3549</v>
      </c>
      <c r="B403" s="5" t="s">
        <v>3550</v>
      </c>
      <c r="C403" s="26">
        <v>11865</v>
      </c>
    </row>
    <row r="404" spans="1:3" x14ac:dyDescent="0.2">
      <c r="A404" s="5" t="s">
        <v>3551</v>
      </c>
      <c r="B404" s="5" t="s">
        <v>3552</v>
      </c>
      <c r="C404" s="26">
        <v>585</v>
      </c>
    </row>
    <row r="405" spans="1:3" x14ac:dyDescent="0.2">
      <c r="A405" s="5" t="s">
        <v>3553</v>
      </c>
      <c r="B405" s="5" t="s">
        <v>3554</v>
      </c>
      <c r="C405" s="26">
        <v>597</v>
      </c>
    </row>
    <row r="406" spans="1:3" x14ac:dyDescent="0.2">
      <c r="A406" s="5" t="s">
        <v>3555</v>
      </c>
      <c r="B406" s="5" t="s">
        <v>3556</v>
      </c>
      <c r="C406" s="26">
        <v>525</v>
      </c>
    </row>
    <row r="407" spans="1:3" x14ac:dyDescent="0.2">
      <c r="A407" s="5" t="s">
        <v>3557</v>
      </c>
      <c r="B407" s="5" t="s">
        <v>3558</v>
      </c>
      <c r="C407" s="26">
        <v>168</v>
      </c>
    </row>
    <row r="408" spans="1:3" x14ac:dyDescent="0.2">
      <c r="A408" s="5" t="s">
        <v>3559</v>
      </c>
      <c r="B408" s="5" t="s">
        <v>3560</v>
      </c>
      <c r="C408" s="26">
        <v>966</v>
      </c>
    </row>
    <row r="409" spans="1:3" x14ac:dyDescent="0.2">
      <c r="A409" s="5" t="s">
        <v>3561</v>
      </c>
      <c r="B409" s="5" t="s">
        <v>3562</v>
      </c>
      <c r="C409" s="26">
        <v>2382</v>
      </c>
    </row>
    <row r="410" spans="1:3" x14ac:dyDescent="0.2">
      <c r="A410" s="5" t="s">
        <v>3563</v>
      </c>
      <c r="B410" s="5" t="s">
        <v>3564</v>
      </c>
      <c r="C410" s="26">
        <v>5025</v>
      </c>
    </row>
    <row r="411" spans="1:3" x14ac:dyDescent="0.2">
      <c r="A411" s="5" t="s">
        <v>3565</v>
      </c>
      <c r="B411" s="5" t="s">
        <v>3566</v>
      </c>
      <c r="C411" s="26">
        <v>2514</v>
      </c>
    </row>
    <row r="412" spans="1:3" x14ac:dyDescent="0.2">
      <c r="A412" s="5" t="s">
        <v>3567</v>
      </c>
      <c r="B412" s="5" t="s">
        <v>3568</v>
      </c>
      <c r="C412" s="26">
        <v>201</v>
      </c>
    </row>
    <row r="413" spans="1:3" x14ac:dyDescent="0.2">
      <c r="A413" s="5" t="s">
        <v>3569</v>
      </c>
      <c r="B413" s="5" t="s">
        <v>3570</v>
      </c>
      <c r="C413" s="26">
        <v>54</v>
      </c>
    </row>
    <row r="414" spans="1:3" x14ac:dyDescent="0.2">
      <c r="A414" s="5" t="s">
        <v>3571</v>
      </c>
      <c r="B414" s="5" t="s">
        <v>3572</v>
      </c>
      <c r="C414" s="26">
        <v>600</v>
      </c>
    </row>
    <row r="415" spans="1:3" x14ac:dyDescent="0.2">
      <c r="A415" s="5" t="s">
        <v>3573</v>
      </c>
      <c r="B415" s="5" t="s">
        <v>3574</v>
      </c>
      <c r="C415" s="26">
        <v>63</v>
      </c>
    </row>
    <row r="416" spans="1:3" x14ac:dyDescent="0.2">
      <c r="A416" s="5" t="s">
        <v>3575</v>
      </c>
      <c r="B416" s="5" t="s">
        <v>3576</v>
      </c>
      <c r="C416" s="26">
        <v>147</v>
      </c>
    </row>
    <row r="417" spans="1:3" x14ac:dyDescent="0.2">
      <c r="A417" s="5" t="s">
        <v>3577</v>
      </c>
      <c r="B417" s="5" t="s">
        <v>3578</v>
      </c>
      <c r="C417" s="26">
        <v>528</v>
      </c>
    </row>
    <row r="418" spans="1:3" x14ac:dyDescent="0.2">
      <c r="A418" s="5" t="s">
        <v>3579</v>
      </c>
      <c r="B418" s="5" t="s">
        <v>3580</v>
      </c>
      <c r="C418" s="26">
        <v>441</v>
      </c>
    </row>
    <row r="419" spans="1:3" x14ac:dyDescent="0.2">
      <c r="A419" s="5" t="s">
        <v>3581</v>
      </c>
      <c r="B419" s="5" t="s">
        <v>3582</v>
      </c>
      <c r="C419" s="26">
        <v>144</v>
      </c>
    </row>
    <row r="420" spans="1:3" x14ac:dyDescent="0.2">
      <c r="A420" s="5" t="s">
        <v>3583</v>
      </c>
      <c r="B420" s="5" t="s">
        <v>3584</v>
      </c>
      <c r="C420" s="26">
        <v>5568</v>
      </c>
    </row>
    <row r="421" spans="1:3" x14ac:dyDescent="0.2">
      <c r="A421" s="5" t="s">
        <v>3585</v>
      </c>
      <c r="B421" s="5" t="s">
        <v>3586</v>
      </c>
      <c r="C421" s="26">
        <v>8019</v>
      </c>
    </row>
    <row r="422" spans="1:3" x14ac:dyDescent="0.2">
      <c r="A422" s="5" t="s">
        <v>3587</v>
      </c>
      <c r="B422" s="5" t="s">
        <v>3588</v>
      </c>
      <c r="C422" s="26">
        <v>33</v>
      </c>
    </row>
    <row r="423" spans="1:3" x14ac:dyDescent="0.2">
      <c r="A423" s="5" t="s">
        <v>3589</v>
      </c>
      <c r="B423" s="5" t="s">
        <v>3590</v>
      </c>
      <c r="C423" s="26">
        <v>330</v>
      </c>
    </row>
    <row r="424" spans="1:3" x14ac:dyDescent="0.2">
      <c r="A424" s="5" t="s">
        <v>3591</v>
      </c>
      <c r="B424" s="5" t="s">
        <v>3592</v>
      </c>
      <c r="C424" s="26">
        <v>6198</v>
      </c>
    </row>
    <row r="425" spans="1:3" x14ac:dyDescent="0.2">
      <c r="A425" s="5" t="s">
        <v>3593</v>
      </c>
      <c r="B425" s="5" t="s">
        <v>3594</v>
      </c>
      <c r="C425" s="26">
        <v>1518</v>
      </c>
    </row>
    <row r="426" spans="1:3" x14ac:dyDescent="0.2">
      <c r="A426" s="5" t="s">
        <v>3595</v>
      </c>
      <c r="B426" s="5" t="s">
        <v>3596</v>
      </c>
      <c r="C426" s="26">
        <v>783</v>
      </c>
    </row>
    <row r="427" spans="1:3" x14ac:dyDescent="0.2">
      <c r="A427" s="5" t="s">
        <v>3597</v>
      </c>
      <c r="B427" s="5" t="s">
        <v>3598</v>
      </c>
      <c r="C427" s="26">
        <v>135</v>
      </c>
    </row>
    <row r="428" spans="1:3" x14ac:dyDescent="0.2">
      <c r="A428" s="5" t="s">
        <v>3599</v>
      </c>
      <c r="B428" s="5" t="s">
        <v>3600</v>
      </c>
      <c r="C428" s="26">
        <v>1491</v>
      </c>
    </row>
    <row r="429" spans="1:3" x14ac:dyDescent="0.2">
      <c r="A429" s="5" t="s">
        <v>3601</v>
      </c>
      <c r="B429" s="5" t="s">
        <v>3602</v>
      </c>
      <c r="C429" s="26">
        <v>90</v>
      </c>
    </row>
    <row r="430" spans="1:3" x14ac:dyDescent="0.2">
      <c r="A430" s="5" t="s">
        <v>3603</v>
      </c>
      <c r="B430" s="5" t="s">
        <v>3604</v>
      </c>
      <c r="C430" s="26">
        <v>2418</v>
      </c>
    </row>
    <row r="431" spans="1:3" x14ac:dyDescent="0.2">
      <c r="A431" s="5" t="s">
        <v>3605</v>
      </c>
      <c r="B431" s="5" t="s">
        <v>3606</v>
      </c>
      <c r="C431" s="26">
        <v>900</v>
      </c>
    </row>
    <row r="432" spans="1:3" x14ac:dyDescent="0.2">
      <c r="A432" s="5" t="s">
        <v>3607</v>
      </c>
      <c r="B432" s="5" t="s">
        <v>3608</v>
      </c>
      <c r="C432" s="26">
        <v>966</v>
      </c>
    </row>
    <row r="433" spans="1:3" x14ac:dyDescent="0.2">
      <c r="A433" s="5" t="s">
        <v>3609</v>
      </c>
      <c r="B433" s="5" t="s">
        <v>3610</v>
      </c>
      <c r="C433" s="26">
        <v>150</v>
      </c>
    </row>
    <row r="434" spans="1:3" x14ac:dyDescent="0.2">
      <c r="A434" s="5" t="s">
        <v>3611</v>
      </c>
      <c r="B434" s="5" t="s">
        <v>3612</v>
      </c>
      <c r="C434" s="26">
        <v>699</v>
      </c>
    </row>
    <row r="435" spans="1:3" x14ac:dyDescent="0.2">
      <c r="A435" s="5" t="s">
        <v>3613</v>
      </c>
      <c r="B435" s="5" t="s">
        <v>3614</v>
      </c>
      <c r="C435" s="26">
        <v>759</v>
      </c>
    </row>
    <row r="436" spans="1:3" x14ac:dyDescent="0.2">
      <c r="A436" s="5" t="s">
        <v>3615</v>
      </c>
      <c r="B436" s="5" t="s">
        <v>3616</v>
      </c>
      <c r="C436" s="26">
        <v>138</v>
      </c>
    </row>
    <row r="437" spans="1:3" x14ac:dyDescent="0.2">
      <c r="A437" s="5" t="s">
        <v>3617</v>
      </c>
      <c r="B437" s="5" t="s">
        <v>3618</v>
      </c>
      <c r="C437" s="26">
        <v>1020</v>
      </c>
    </row>
    <row r="438" spans="1:3" x14ac:dyDescent="0.2">
      <c r="A438" s="5" t="s">
        <v>3619</v>
      </c>
      <c r="B438" s="5" t="s">
        <v>3620</v>
      </c>
      <c r="C438" s="26">
        <v>657</v>
      </c>
    </row>
    <row r="439" spans="1:3" x14ac:dyDescent="0.2">
      <c r="A439" s="5" t="s">
        <v>3621</v>
      </c>
      <c r="B439" s="5" t="s">
        <v>3622</v>
      </c>
      <c r="C439" s="26">
        <v>1581</v>
      </c>
    </row>
    <row r="440" spans="1:3" x14ac:dyDescent="0.2">
      <c r="A440" s="5" t="s">
        <v>3623</v>
      </c>
      <c r="B440" s="5" t="s">
        <v>3624</v>
      </c>
      <c r="C440" s="26">
        <v>81</v>
      </c>
    </row>
    <row r="441" spans="1:3" x14ac:dyDescent="0.2">
      <c r="A441" s="5" t="s">
        <v>3625</v>
      </c>
      <c r="B441" s="5" t="s">
        <v>3626</v>
      </c>
      <c r="C441" s="26">
        <v>30</v>
      </c>
    </row>
    <row r="442" spans="1:3" x14ac:dyDescent="0.2">
      <c r="A442" s="5" t="s">
        <v>3627</v>
      </c>
      <c r="B442" s="5" t="s">
        <v>3628</v>
      </c>
      <c r="C442" s="26">
        <v>1185</v>
      </c>
    </row>
    <row r="443" spans="1:3" x14ac:dyDescent="0.2">
      <c r="A443" s="5" t="s">
        <v>3629</v>
      </c>
      <c r="B443" s="5" t="s">
        <v>3630</v>
      </c>
      <c r="C443" s="26">
        <v>2082</v>
      </c>
    </row>
    <row r="444" spans="1:3" x14ac:dyDescent="0.2">
      <c r="A444" s="5" t="s">
        <v>3631</v>
      </c>
      <c r="B444" s="5" t="s">
        <v>3632</v>
      </c>
      <c r="C444" s="26">
        <v>3138</v>
      </c>
    </row>
    <row r="445" spans="1:3" x14ac:dyDescent="0.2">
      <c r="A445" s="5" t="s">
        <v>3633</v>
      </c>
      <c r="B445" s="5" t="s">
        <v>3634</v>
      </c>
      <c r="C445" s="26">
        <v>1002</v>
      </c>
    </row>
    <row r="446" spans="1:3" x14ac:dyDescent="0.2">
      <c r="A446" s="5" t="s">
        <v>3635</v>
      </c>
      <c r="B446" s="5" t="s">
        <v>3636</v>
      </c>
      <c r="C446" s="26">
        <v>1173</v>
      </c>
    </row>
    <row r="447" spans="1:3" x14ac:dyDescent="0.2">
      <c r="A447" s="5" t="s">
        <v>3637</v>
      </c>
      <c r="B447" s="5" t="s">
        <v>3638</v>
      </c>
      <c r="C447" s="26">
        <v>42</v>
      </c>
    </row>
    <row r="448" spans="1:3" x14ac:dyDescent="0.2">
      <c r="A448" s="5" t="s">
        <v>3639</v>
      </c>
      <c r="B448" s="5" t="s">
        <v>3640</v>
      </c>
      <c r="C448" s="26">
        <v>408</v>
      </c>
    </row>
    <row r="449" spans="1:3" x14ac:dyDescent="0.2">
      <c r="A449" s="5" t="s">
        <v>3641</v>
      </c>
      <c r="B449" s="5" t="s">
        <v>3642</v>
      </c>
      <c r="C449" s="26">
        <v>423</v>
      </c>
    </row>
    <row r="450" spans="1:3" x14ac:dyDescent="0.2">
      <c r="A450" s="5" t="s">
        <v>3643</v>
      </c>
      <c r="B450" s="5" t="s">
        <v>3644</v>
      </c>
      <c r="C450" s="26">
        <v>264</v>
      </c>
    </row>
    <row r="451" spans="1:3" x14ac:dyDescent="0.2">
      <c r="A451" s="5" t="s">
        <v>3645</v>
      </c>
      <c r="B451" s="5" t="s">
        <v>3646</v>
      </c>
      <c r="C451" s="26">
        <v>969</v>
      </c>
    </row>
    <row r="452" spans="1:3" x14ac:dyDescent="0.2">
      <c r="A452" s="5" t="s">
        <v>3647</v>
      </c>
      <c r="B452" s="5" t="s">
        <v>3648</v>
      </c>
      <c r="C452" s="26">
        <v>81</v>
      </c>
    </row>
    <row r="453" spans="1:3" x14ac:dyDescent="0.2">
      <c r="A453" s="5" t="s">
        <v>3649</v>
      </c>
      <c r="B453" s="5" t="s">
        <v>3650</v>
      </c>
      <c r="C453" s="26">
        <v>2475</v>
      </c>
    </row>
    <row r="454" spans="1:3" x14ac:dyDescent="0.2">
      <c r="A454" s="5" t="s">
        <v>3651</v>
      </c>
      <c r="B454" s="5" t="s">
        <v>3652</v>
      </c>
      <c r="C454" s="26">
        <v>3</v>
      </c>
    </row>
    <row r="455" spans="1:3" x14ac:dyDescent="0.2">
      <c r="A455" s="5" t="s">
        <v>3653</v>
      </c>
      <c r="B455" s="5" t="s">
        <v>3654</v>
      </c>
      <c r="C455" s="26">
        <v>2436</v>
      </c>
    </row>
    <row r="456" spans="1:3" x14ac:dyDescent="0.2">
      <c r="A456" s="5" t="s">
        <v>3655</v>
      </c>
      <c r="B456" s="5" t="s">
        <v>3656</v>
      </c>
      <c r="C456" s="26">
        <v>258</v>
      </c>
    </row>
    <row r="457" spans="1:3" x14ac:dyDescent="0.2">
      <c r="A457" s="5" t="s">
        <v>3657</v>
      </c>
      <c r="B457" s="5" t="s">
        <v>3658</v>
      </c>
      <c r="C457" s="26">
        <v>1821</v>
      </c>
    </row>
    <row r="458" spans="1:3" x14ac:dyDescent="0.2">
      <c r="A458" s="5" t="s">
        <v>3659</v>
      </c>
      <c r="B458" s="5" t="s">
        <v>3660</v>
      </c>
      <c r="C458" s="26">
        <v>1227</v>
      </c>
    </row>
    <row r="459" spans="1:3" x14ac:dyDescent="0.2">
      <c r="A459" s="5" t="s">
        <v>3661</v>
      </c>
      <c r="B459" s="5" t="s">
        <v>3662</v>
      </c>
      <c r="C459" s="26">
        <v>900</v>
      </c>
    </row>
    <row r="460" spans="1:3" x14ac:dyDescent="0.2">
      <c r="A460" s="5" t="s">
        <v>3663</v>
      </c>
      <c r="B460" s="5" t="s">
        <v>3664</v>
      </c>
      <c r="C460" s="26">
        <v>159</v>
      </c>
    </row>
    <row r="461" spans="1:3" x14ac:dyDescent="0.2">
      <c r="A461" s="5" t="s">
        <v>3665</v>
      </c>
      <c r="B461" s="5" t="s">
        <v>3666</v>
      </c>
      <c r="C461" s="26">
        <v>30</v>
      </c>
    </row>
    <row r="462" spans="1:3" x14ac:dyDescent="0.2">
      <c r="A462" s="5" t="s">
        <v>3667</v>
      </c>
      <c r="B462" s="5" t="s">
        <v>3668</v>
      </c>
      <c r="C462" s="26">
        <v>3663</v>
      </c>
    </row>
    <row r="463" spans="1:3" x14ac:dyDescent="0.2">
      <c r="A463" s="5" t="s">
        <v>3669</v>
      </c>
      <c r="B463" s="5" t="s">
        <v>3670</v>
      </c>
      <c r="C463" s="26">
        <v>141</v>
      </c>
    </row>
    <row r="464" spans="1:3" x14ac:dyDescent="0.2">
      <c r="A464" s="5" t="s">
        <v>3671</v>
      </c>
      <c r="B464" s="5" t="s">
        <v>3672</v>
      </c>
      <c r="C464" s="26">
        <v>4680</v>
      </c>
    </row>
    <row r="465" spans="1:3" x14ac:dyDescent="0.2">
      <c r="A465" s="5" t="s">
        <v>3673</v>
      </c>
      <c r="B465" s="5" t="s">
        <v>3674</v>
      </c>
      <c r="C465" s="26">
        <v>438</v>
      </c>
    </row>
    <row r="466" spans="1:3" x14ac:dyDescent="0.2">
      <c r="A466" s="5" t="s">
        <v>3675</v>
      </c>
      <c r="B466" s="5" t="s">
        <v>3676</v>
      </c>
      <c r="C466" s="26">
        <v>744</v>
      </c>
    </row>
    <row r="467" spans="1:3" x14ac:dyDescent="0.2">
      <c r="A467" s="5" t="s">
        <v>3677</v>
      </c>
      <c r="B467" s="5" t="s">
        <v>3678</v>
      </c>
      <c r="C467" s="26">
        <v>12</v>
      </c>
    </row>
    <row r="468" spans="1:3" x14ac:dyDescent="0.2">
      <c r="A468" s="5" t="s">
        <v>3679</v>
      </c>
      <c r="B468" s="5" t="s">
        <v>3680</v>
      </c>
      <c r="C468" s="26">
        <v>123</v>
      </c>
    </row>
    <row r="469" spans="1:3" x14ac:dyDescent="0.2">
      <c r="A469" s="5" t="s">
        <v>3681</v>
      </c>
      <c r="B469" s="5" t="s">
        <v>3682</v>
      </c>
      <c r="C469" s="26">
        <v>63</v>
      </c>
    </row>
    <row r="470" spans="1:3" x14ac:dyDescent="0.2">
      <c r="A470" s="5" t="s">
        <v>3683</v>
      </c>
      <c r="B470" s="5" t="s">
        <v>3684</v>
      </c>
      <c r="C470" s="26">
        <v>84</v>
      </c>
    </row>
    <row r="471" spans="1:3" x14ac:dyDescent="0.2">
      <c r="A471" s="5" t="s">
        <v>3685</v>
      </c>
      <c r="B471" s="5" t="s">
        <v>3686</v>
      </c>
      <c r="C471" s="26">
        <v>1557</v>
      </c>
    </row>
    <row r="472" spans="1:3" x14ac:dyDescent="0.2">
      <c r="A472" s="5" t="s">
        <v>3687</v>
      </c>
      <c r="B472" s="5" t="s">
        <v>3688</v>
      </c>
      <c r="C472" s="26">
        <v>14955</v>
      </c>
    </row>
    <row r="473" spans="1:3" x14ac:dyDescent="0.2">
      <c r="A473" s="5" t="s">
        <v>3689</v>
      </c>
      <c r="B473" s="5" t="s">
        <v>3690</v>
      </c>
      <c r="C473" s="26">
        <v>5619</v>
      </c>
    </row>
    <row r="474" spans="1:3" x14ac:dyDescent="0.2">
      <c r="A474" s="5" t="s">
        <v>3691</v>
      </c>
      <c r="B474" s="5" t="s">
        <v>3692</v>
      </c>
      <c r="C474" s="26">
        <v>708</v>
      </c>
    </row>
    <row r="475" spans="1:3" x14ac:dyDescent="0.2">
      <c r="A475" s="5" t="s">
        <v>3693</v>
      </c>
      <c r="B475" s="5" t="s">
        <v>3694</v>
      </c>
      <c r="C475" s="26">
        <v>489</v>
      </c>
    </row>
    <row r="476" spans="1:3" x14ac:dyDescent="0.2">
      <c r="A476" s="5" t="s">
        <v>3695</v>
      </c>
      <c r="B476" s="5" t="s">
        <v>3696</v>
      </c>
      <c r="C476" s="26">
        <v>180</v>
      </c>
    </row>
    <row r="477" spans="1:3" x14ac:dyDescent="0.2">
      <c r="A477" s="5" t="s">
        <v>3697</v>
      </c>
      <c r="B477" s="5" t="s">
        <v>3698</v>
      </c>
      <c r="C477" s="26">
        <v>174</v>
      </c>
    </row>
    <row r="478" spans="1:3" x14ac:dyDescent="0.2">
      <c r="A478" s="5" t="s">
        <v>3699</v>
      </c>
      <c r="B478" s="5" t="s">
        <v>3700</v>
      </c>
      <c r="C478" s="26">
        <v>264</v>
      </c>
    </row>
    <row r="479" spans="1:3" x14ac:dyDescent="0.2">
      <c r="A479" s="5" t="s">
        <v>3701</v>
      </c>
      <c r="B479" s="5" t="s">
        <v>3702</v>
      </c>
      <c r="C479" s="26">
        <v>171</v>
      </c>
    </row>
    <row r="480" spans="1:3" x14ac:dyDescent="0.2">
      <c r="A480" s="5" t="s">
        <v>3703</v>
      </c>
      <c r="B480" s="5" t="s">
        <v>3704</v>
      </c>
      <c r="C480" s="26">
        <v>192</v>
      </c>
    </row>
    <row r="481" spans="1:3" x14ac:dyDescent="0.2">
      <c r="A481" s="5" t="s">
        <v>3705</v>
      </c>
      <c r="B481" s="5" t="s">
        <v>3706</v>
      </c>
      <c r="C481" s="26">
        <v>4332</v>
      </c>
    </row>
    <row r="482" spans="1:3" x14ac:dyDescent="0.2">
      <c r="A482" s="5" t="s">
        <v>3707</v>
      </c>
      <c r="B482" s="5" t="s">
        <v>3708</v>
      </c>
      <c r="C482" s="26">
        <v>4206</v>
      </c>
    </row>
    <row r="483" spans="1:3" x14ac:dyDescent="0.2">
      <c r="A483" s="5" t="s">
        <v>3709</v>
      </c>
      <c r="B483" s="5" t="s">
        <v>3710</v>
      </c>
      <c r="C483" s="26">
        <v>12</v>
      </c>
    </row>
    <row r="484" spans="1:3" x14ac:dyDescent="0.2">
      <c r="A484" s="5" t="s">
        <v>3711</v>
      </c>
      <c r="B484" s="5" t="s">
        <v>3712</v>
      </c>
      <c r="C484" s="26">
        <v>3048</v>
      </c>
    </row>
    <row r="485" spans="1:3" x14ac:dyDescent="0.2">
      <c r="A485" s="5" t="s">
        <v>3713</v>
      </c>
      <c r="B485" s="5" t="s">
        <v>3714</v>
      </c>
      <c r="C485" s="26">
        <v>618</v>
      </c>
    </row>
    <row r="486" spans="1:3" x14ac:dyDescent="0.2">
      <c r="A486" s="5" t="s">
        <v>3715</v>
      </c>
      <c r="B486" s="5" t="s">
        <v>3716</v>
      </c>
      <c r="C486" s="26">
        <v>2430</v>
      </c>
    </row>
    <row r="487" spans="1:3" x14ac:dyDescent="0.2">
      <c r="A487" s="5" t="s">
        <v>3717</v>
      </c>
      <c r="B487" s="5" t="s">
        <v>3718</v>
      </c>
      <c r="C487" s="26">
        <v>144</v>
      </c>
    </row>
    <row r="488" spans="1:3" x14ac:dyDescent="0.2">
      <c r="A488" s="5" t="s">
        <v>3719</v>
      </c>
      <c r="B488" s="5" t="s">
        <v>3720</v>
      </c>
      <c r="C488" s="26">
        <v>5832</v>
      </c>
    </row>
    <row r="489" spans="1:3" x14ac:dyDescent="0.2">
      <c r="A489" s="5" t="s">
        <v>3721</v>
      </c>
      <c r="B489" s="5" t="s">
        <v>3722</v>
      </c>
      <c r="C489" s="26">
        <v>1470</v>
      </c>
    </row>
    <row r="490" spans="1:3" x14ac:dyDescent="0.2">
      <c r="A490" s="5" t="s">
        <v>3723</v>
      </c>
      <c r="B490" s="5" t="s">
        <v>3724</v>
      </c>
      <c r="C490" s="26">
        <v>2802</v>
      </c>
    </row>
    <row r="491" spans="1:3" x14ac:dyDescent="0.2">
      <c r="A491" s="5" t="s">
        <v>3725</v>
      </c>
      <c r="B491" s="5" t="s">
        <v>3726</v>
      </c>
      <c r="C491" s="26">
        <v>474</v>
      </c>
    </row>
    <row r="492" spans="1:3" x14ac:dyDescent="0.2">
      <c r="A492" s="5" t="s">
        <v>3727</v>
      </c>
      <c r="B492" s="5" t="s">
        <v>3728</v>
      </c>
      <c r="C492" s="26">
        <v>63</v>
      </c>
    </row>
    <row r="493" spans="1:3" x14ac:dyDescent="0.2">
      <c r="A493" s="5" t="s">
        <v>3729</v>
      </c>
      <c r="B493" s="5" t="s">
        <v>3730</v>
      </c>
      <c r="C493" s="26">
        <v>33</v>
      </c>
    </row>
    <row r="494" spans="1:3" x14ac:dyDescent="0.2">
      <c r="A494" s="5" t="s">
        <v>3731</v>
      </c>
      <c r="B494" s="5" t="s">
        <v>3732</v>
      </c>
      <c r="C494" s="26">
        <v>177</v>
      </c>
    </row>
    <row r="495" spans="1:3" x14ac:dyDescent="0.2">
      <c r="A495" s="5" t="s">
        <v>3733</v>
      </c>
      <c r="B495" s="5" t="s">
        <v>3734</v>
      </c>
      <c r="C495" s="26">
        <v>105</v>
      </c>
    </row>
    <row r="496" spans="1:3" x14ac:dyDescent="0.2">
      <c r="A496" s="5" t="s">
        <v>3735</v>
      </c>
      <c r="B496" s="5" t="s">
        <v>3736</v>
      </c>
      <c r="C496" s="26">
        <v>534</v>
      </c>
    </row>
    <row r="497" spans="1:3" x14ac:dyDescent="0.2">
      <c r="A497" s="5" t="s">
        <v>3737</v>
      </c>
      <c r="B497" s="5" t="s">
        <v>3738</v>
      </c>
      <c r="C497" s="26">
        <v>120</v>
      </c>
    </row>
    <row r="498" spans="1:3" x14ac:dyDescent="0.2">
      <c r="A498" s="5" t="s">
        <v>3739</v>
      </c>
      <c r="B498" s="5" t="s">
        <v>3740</v>
      </c>
      <c r="C498" s="26">
        <v>270</v>
      </c>
    </row>
    <row r="499" spans="1:3" x14ac:dyDescent="0.2">
      <c r="A499" s="5" t="s">
        <v>3741</v>
      </c>
      <c r="B499" s="5" t="s">
        <v>3742</v>
      </c>
      <c r="C499" s="26">
        <v>138</v>
      </c>
    </row>
    <row r="500" spans="1:3" x14ac:dyDescent="0.2">
      <c r="A500" s="5" t="s">
        <v>3743</v>
      </c>
      <c r="B500" s="5" t="s">
        <v>3744</v>
      </c>
      <c r="C500" s="26">
        <v>120</v>
      </c>
    </row>
    <row r="501" spans="1:3" x14ac:dyDescent="0.2">
      <c r="A501" s="5" t="s">
        <v>3745</v>
      </c>
      <c r="B501" s="5" t="s">
        <v>3746</v>
      </c>
      <c r="C501" s="26">
        <v>651</v>
      </c>
    </row>
    <row r="502" spans="1:3" x14ac:dyDescent="0.2">
      <c r="A502" s="5" t="s">
        <v>3747</v>
      </c>
      <c r="B502" s="5" t="s">
        <v>3748</v>
      </c>
      <c r="C502" s="26">
        <v>3111</v>
      </c>
    </row>
    <row r="503" spans="1:3" x14ac:dyDescent="0.2">
      <c r="A503" s="5" t="s">
        <v>3749</v>
      </c>
      <c r="B503" s="5" t="s">
        <v>3750</v>
      </c>
      <c r="C503" s="26">
        <v>486</v>
      </c>
    </row>
    <row r="504" spans="1:3" x14ac:dyDescent="0.2">
      <c r="A504" s="5" t="s">
        <v>3751</v>
      </c>
      <c r="B504" s="5" t="s">
        <v>3752</v>
      </c>
      <c r="C504" s="26">
        <v>246</v>
      </c>
    </row>
    <row r="505" spans="1:3" x14ac:dyDescent="0.2">
      <c r="A505" s="5" t="s">
        <v>3753</v>
      </c>
      <c r="B505" s="5" t="s">
        <v>3754</v>
      </c>
      <c r="C505" s="26">
        <v>1842</v>
      </c>
    </row>
    <row r="506" spans="1:3" x14ac:dyDescent="0.2">
      <c r="A506" s="5" t="s">
        <v>3755</v>
      </c>
      <c r="B506" s="5" t="s">
        <v>3756</v>
      </c>
      <c r="C506" s="26">
        <v>1791</v>
      </c>
    </row>
    <row r="507" spans="1:3" x14ac:dyDescent="0.2">
      <c r="A507" s="5" t="s">
        <v>3757</v>
      </c>
      <c r="B507" s="5" t="s">
        <v>3758</v>
      </c>
      <c r="C507" s="26">
        <v>744</v>
      </c>
    </row>
    <row r="508" spans="1:3" x14ac:dyDescent="0.2">
      <c r="A508" s="5" t="s">
        <v>3759</v>
      </c>
      <c r="B508" s="5" t="s">
        <v>3760</v>
      </c>
      <c r="C508" s="26">
        <v>396</v>
      </c>
    </row>
    <row r="509" spans="1:3" x14ac:dyDescent="0.2">
      <c r="A509" s="5" t="s">
        <v>3761</v>
      </c>
      <c r="B509" s="5" t="s">
        <v>3762</v>
      </c>
      <c r="C509" s="26">
        <v>14565</v>
      </c>
    </row>
    <row r="510" spans="1:3" x14ac:dyDescent="0.2">
      <c r="A510" s="5" t="s">
        <v>3763</v>
      </c>
      <c r="B510" s="5" t="s">
        <v>3764</v>
      </c>
      <c r="C510" s="26">
        <v>3273</v>
      </c>
    </row>
    <row r="511" spans="1:3" x14ac:dyDescent="0.2">
      <c r="A511" s="5" t="s">
        <v>3765</v>
      </c>
      <c r="B511" s="5" t="s">
        <v>3766</v>
      </c>
      <c r="C511" s="26">
        <v>2982</v>
      </c>
    </row>
    <row r="512" spans="1:3" x14ac:dyDescent="0.2">
      <c r="A512" s="5" t="s">
        <v>3767</v>
      </c>
      <c r="B512" s="5" t="s">
        <v>3768</v>
      </c>
      <c r="C512" s="26">
        <v>12297</v>
      </c>
    </row>
    <row r="513" spans="1:3" x14ac:dyDescent="0.2">
      <c r="A513" s="5" t="s">
        <v>3769</v>
      </c>
      <c r="B513" s="5" t="s">
        <v>3770</v>
      </c>
      <c r="C513" s="26">
        <v>2022</v>
      </c>
    </row>
    <row r="514" spans="1:3" x14ac:dyDescent="0.2">
      <c r="A514" s="5" t="s">
        <v>3771</v>
      </c>
      <c r="B514" s="5" t="s">
        <v>3772</v>
      </c>
      <c r="C514" s="26">
        <v>2205</v>
      </c>
    </row>
    <row r="515" spans="1:3" x14ac:dyDescent="0.2">
      <c r="A515" s="5" t="s">
        <v>3773</v>
      </c>
      <c r="B515" s="5" t="s">
        <v>3774</v>
      </c>
      <c r="C515" s="26">
        <v>2400</v>
      </c>
    </row>
    <row r="516" spans="1:3" x14ac:dyDescent="0.2">
      <c r="A516" s="5" t="s">
        <v>3775</v>
      </c>
      <c r="B516" s="5" t="s">
        <v>3776</v>
      </c>
      <c r="C516" s="26">
        <v>3696</v>
      </c>
    </row>
    <row r="517" spans="1:3" x14ac:dyDescent="0.2">
      <c r="A517" s="5" t="s">
        <v>3777</v>
      </c>
      <c r="B517" s="5" t="s">
        <v>3778</v>
      </c>
      <c r="C517" s="26">
        <v>1806</v>
      </c>
    </row>
    <row r="518" spans="1:3" x14ac:dyDescent="0.2">
      <c r="A518" s="5" t="s">
        <v>3779</v>
      </c>
      <c r="B518" s="5" t="s">
        <v>3780</v>
      </c>
      <c r="C518" s="26">
        <v>9012</v>
      </c>
    </row>
    <row r="519" spans="1:3" x14ac:dyDescent="0.2">
      <c r="A519" s="5" t="s">
        <v>3781</v>
      </c>
      <c r="B519" s="5" t="s">
        <v>3782</v>
      </c>
      <c r="C519" s="26">
        <v>21</v>
      </c>
    </row>
    <row r="520" spans="1:3" x14ac:dyDescent="0.2">
      <c r="A520" s="5" t="s">
        <v>3783</v>
      </c>
      <c r="B520" s="5" t="s">
        <v>3784</v>
      </c>
      <c r="C520" s="26">
        <v>2919</v>
      </c>
    </row>
    <row r="521" spans="1:3" x14ac:dyDescent="0.2">
      <c r="A521" s="5" t="s">
        <v>3785</v>
      </c>
      <c r="B521" s="5" t="s">
        <v>3786</v>
      </c>
      <c r="C521" s="26">
        <v>456</v>
      </c>
    </row>
    <row r="522" spans="1:3" x14ac:dyDescent="0.2">
      <c r="A522" s="5" t="s">
        <v>3787</v>
      </c>
      <c r="B522" s="5" t="s">
        <v>3788</v>
      </c>
      <c r="C522" s="26">
        <v>36</v>
      </c>
    </row>
    <row r="523" spans="1:3" x14ac:dyDescent="0.2">
      <c r="A523" s="5" t="s">
        <v>3789</v>
      </c>
      <c r="B523" s="5" t="s">
        <v>3790</v>
      </c>
      <c r="C523" s="26">
        <v>20016</v>
      </c>
    </row>
    <row r="524" spans="1:3" x14ac:dyDescent="0.2">
      <c r="A524" s="5" t="s">
        <v>3791</v>
      </c>
      <c r="B524" s="5" t="s">
        <v>3792</v>
      </c>
      <c r="C524" s="26">
        <v>3</v>
      </c>
    </row>
    <row r="525" spans="1:3" x14ac:dyDescent="0.2">
      <c r="A525" s="5" t="s">
        <v>3793</v>
      </c>
      <c r="B525" s="5" t="s">
        <v>3794</v>
      </c>
      <c r="C525" s="26">
        <v>240</v>
      </c>
    </row>
    <row r="526" spans="1:3" x14ac:dyDescent="0.2">
      <c r="A526" s="5" t="s">
        <v>3795</v>
      </c>
      <c r="B526" s="5" t="s">
        <v>3796</v>
      </c>
      <c r="C526" s="26">
        <v>1488</v>
      </c>
    </row>
    <row r="527" spans="1:3" x14ac:dyDescent="0.2">
      <c r="A527" s="5" t="s">
        <v>3797</v>
      </c>
      <c r="B527" s="5" t="s">
        <v>3798</v>
      </c>
      <c r="C527" s="26">
        <v>2508</v>
      </c>
    </row>
    <row r="528" spans="1:3" x14ac:dyDescent="0.2">
      <c r="A528" s="5" t="s">
        <v>3799</v>
      </c>
      <c r="B528" s="5" t="s">
        <v>3800</v>
      </c>
      <c r="C528" s="26">
        <v>270</v>
      </c>
    </row>
    <row r="529" spans="1:3" x14ac:dyDescent="0.2">
      <c r="A529" s="5" t="s">
        <v>3801</v>
      </c>
      <c r="B529" s="5" t="s">
        <v>3802</v>
      </c>
      <c r="C529" s="26">
        <v>156</v>
      </c>
    </row>
    <row r="530" spans="1:3" x14ac:dyDescent="0.2">
      <c r="A530" s="5" t="s">
        <v>3803</v>
      </c>
      <c r="B530" s="5" t="s">
        <v>3804</v>
      </c>
      <c r="C530" s="26">
        <v>294</v>
      </c>
    </row>
    <row r="531" spans="1:3" x14ac:dyDescent="0.2">
      <c r="A531" s="5" t="s">
        <v>3805</v>
      </c>
      <c r="B531" s="5" t="s">
        <v>3806</v>
      </c>
      <c r="C531" s="26">
        <v>2268</v>
      </c>
    </row>
    <row r="532" spans="1:3" x14ac:dyDescent="0.2">
      <c r="A532" s="5" t="s">
        <v>3807</v>
      </c>
      <c r="B532" s="5" t="s">
        <v>3808</v>
      </c>
      <c r="C532" s="26">
        <v>15</v>
      </c>
    </row>
    <row r="533" spans="1:3" x14ac:dyDescent="0.2">
      <c r="A533" s="5" t="s">
        <v>3809</v>
      </c>
      <c r="B533" s="5" t="s">
        <v>3810</v>
      </c>
      <c r="C533" s="26">
        <v>12</v>
      </c>
    </row>
    <row r="534" spans="1:3" x14ac:dyDescent="0.2">
      <c r="A534" s="5" t="s">
        <v>3811</v>
      </c>
      <c r="B534" s="5" t="s">
        <v>3812</v>
      </c>
      <c r="C534" s="26">
        <v>210</v>
      </c>
    </row>
    <row r="535" spans="1:3" x14ac:dyDescent="0.2">
      <c r="A535" s="5" t="s">
        <v>3813</v>
      </c>
      <c r="B535" s="5" t="s">
        <v>3814</v>
      </c>
      <c r="C535" s="26">
        <v>159</v>
      </c>
    </row>
    <row r="536" spans="1:3" x14ac:dyDescent="0.2">
      <c r="A536" s="5" t="s">
        <v>3815</v>
      </c>
      <c r="B536" s="5" t="s">
        <v>3816</v>
      </c>
      <c r="C536" s="26">
        <v>42</v>
      </c>
    </row>
    <row r="537" spans="1:3" x14ac:dyDescent="0.2">
      <c r="A537" s="5" t="s">
        <v>3817</v>
      </c>
      <c r="B537" s="5" t="s">
        <v>3818</v>
      </c>
      <c r="C537" s="26">
        <v>3096</v>
      </c>
    </row>
    <row r="538" spans="1:3" x14ac:dyDescent="0.2">
      <c r="A538" s="5" t="s">
        <v>3819</v>
      </c>
      <c r="B538" s="5" t="s">
        <v>3820</v>
      </c>
      <c r="C538" s="26">
        <v>5454</v>
      </c>
    </row>
    <row r="539" spans="1:3" x14ac:dyDescent="0.2">
      <c r="A539" s="5" t="s">
        <v>3821</v>
      </c>
      <c r="B539" s="5" t="s">
        <v>3822</v>
      </c>
      <c r="C539" s="26">
        <v>366</v>
      </c>
    </row>
    <row r="540" spans="1:3" x14ac:dyDescent="0.2">
      <c r="A540" s="5" t="s">
        <v>3823</v>
      </c>
      <c r="B540" s="5" t="s">
        <v>3824</v>
      </c>
      <c r="C540" s="26">
        <v>4152</v>
      </c>
    </row>
    <row r="541" spans="1:3" x14ac:dyDescent="0.2">
      <c r="A541" s="5" t="s">
        <v>3825</v>
      </c>
      <c r="B541" s="5" t="s">
        <v>3826</v>
      </c>
      <c r="C541" s="26">
        <v>25386</v>
      </c>
    </row>
    <row r="542" spans="1:3" x14ac:dyDescent="0.2">
      <c r="A542" s="5" t="s">
        <v>3827</v>
      </c>
      <c r="B542" s="5" t="s">
        <v>3828</v>
      </c>
      <c r="C542" s="26">
        <v>6639</v>
      </c>
    </row>
    <row r="543" spans="1:3" x14ac:dyDescent="0.2">
      <c r="A543" s="5" t="s">
        <v>3829</v>
      </c>
      <c r="B543" s="5" t="s">
        <v>3830</v>
      </c>
      <c r="C543" s="26">
        <v>342</v>
      </c>
    </row>
    <row r="544" spans="1:3" x14ac:dyDescent="0.2">
      <c r="A544" s="5" t="s">
        <v>3831</v>
      </c>
      <c r="B544" s="5" t="s">
        <v>3832</v>
      </c>
      <c r="C544" s="26">
        <v>792</v>
      </c>
    </row>
    <row r="545" spans="1:3" x14ac:dyDescent="0.2">
      <c r="A545" s="5" t="s">
        <v>3833</v>
      </c>
      <c r="B545" s="5" t="s">
        <v>3834</v>
      </c>
      <c r="C545" s="26">
        <v>714</v>
      </c>
    </row>
    <row r="546" spans="1:3" x14ac:dyDescent="0.2">
      <c r="A546" s="5" t="s">
        <v>3835</v>
      </c>
      <c r="B546" s="5" t="s">
        <v>3836</v>
      </c>
      <c r="C546" s="26">
        <v>258</v>
      </c>
    </row>
    <row r="547" spans="1:3" x14ac:dyDescent="0.2">
      <c r="A547" s="5" t="s">
        <v>3837</v>
      </c>
      <c r="B547" s="5" t="s">
        <v>3838</v>
      </c>
      <c r="C547" s="26">
        <v>375</v>
      </c>
    </row>
    <row r="548" spans="1:3" x14ac:dyDescent="0.2">
      <c r="A548" s="5" t="s">
        <v>3839</v>
      </c>
      <c r="B548" s="5" t="s">
        <v>3840</v>
      </c>
      <c r="C548" s="26">
        <v>804</v>
      </c>
    </row>
    <row r="549" spans="1:3" x14ac:dyDescent="0.2">
      <c r="A549" s="5" t="s">
        <v>3841</v>
      </c>
      <c r="B549" s="5" t="s">
        <v>3842</v>
      </c>
      <c r="C549" s="26">
        <v>1719</v>
      </c>
    </row>
    <row r="550" spans="1:3" x14ac:dyDescent="0.2">
      <c r="A550" s="5" t="s">
        <v>3843</v>
      </c>
      <c r="B550" s="5" t="s">
        <v>3844</v>
      </c>
      <c r="C550" s="26">
        <v>2145</v>
      </c>
    </row>
    <row r="551" spans="1:3" x14ac:dyDescent="0.2">
      <c r="A551" s="5" t="s">
        <v>3845</v>
      </c>
      <c r="B551" s="5" t="s">
        <v>3846</v>
      </c>
      <c r="C551" s="26">
        <v>1410</v>
      </c>
    </row>
    <row r="552" spans="1:3" x14ac:dyDescent="0.2">
      <c r="A552" s="5" t="s">
        <v>3847</v>
      </c>
      <c r="B552" s="5" t="s">
        <v>3848</v>
      </c>
      <c r="C552" s="26">
        <v>6054</v>
      </c>
    </row>
    <row r="553" spans="1:3" x14ac:dyDescent="0.2">
      <c r="A553" s="5" t="s">
        <v>3849</v>
      </c>
      <c r="B553" s="5" t="s">
        <v>3850</v>
      </c>
      <c r="C553" s="26">
        <v>1614</v>
      </c>
    </row>
    <row r="554" spans="1:3" x14ac:dyDescent="0.2">
      <c r="A554" s="5" t="s">
        <v>3851</v>
      </c>
      <c r="B554" s="5" t="s">
        <v>3852</v>
      </c>
      <c r="C554" s="26">
        <v>4881</v>
      </c>
    </row>
    <row r="555" spans="1:3" x14ac:dyDescent="0.2">
      <c r="A555" s="5" t="s">
        <v>3853</v>
      </c>
      <c r="B555" s="5" t="s">
        <v>3854</v>
      </c>
      <c r="C555" s="26">
        <v>3354</v>
      </c>
    </row>
    <row r="556" spans="1:3" x14ac:dyDescent="0.2">
      <c r="A556" s="5" t="s">
        <v>3855</v>
      </c>
      <c r="B556" s="5" t="s">
        <v>3856</v>
      </c>
      <c r="C556" s="26">
        <v>2364</v>
      </c>
    </row>
    <row r="557" spans="1:3" x14ac:dyDescent="0.2">
      <c r="A557" s="5" t="s">
        <v>3857</v>
      </c>
      <c r="B557" s="5" t="s">
        <v>3858</v>
      </c>
      <c r="C557" s="26">
        <v>10488</v>
      </c>
    </row>
    <row r="558" spans="1:3" x14ac:dyDescent="0.2">
      <c r="A558" s="5" t="s">
        <v>3859</v>
      </c>
      <c r="B558" s="5" t="s">
        <v>3860</v>
      </c>
      <c r="C558" s="26">
        <v>669</v>
      </c>
    </row>
    <row r="559" spans="1:3" x14ac:dyDescent="0.2">
      <c r="A559" s="5" t="s">
        <v>3861</v>
      </c>
      <c r="B559" s="5" t="s">
        <v>3862</v>
      </c>
      <c r="C559" s="26">
        <v>450</v>
      </c>
    </row>
    <row r="560" spans="1:3" x14ac:dyDescent="0.2">
      <c r="A560" s="5" t="s">
        <v>3863</v>
      </c>
      <c r="B560" s="5" t="s">
        <v>3864</v>
      </c>
      <c r="C560" s="26">
        <v>420</v>
      </c>
    </row>
    <row r="561" spans="1:3" x14ac:dyDescent="0.2">
      <c r="A561" s="5" t="s">
        <v>3865</v>
      </c>
      <c r="B561" s="5" t="s">
        <v>3866</v>
      </c>
      <c r="C561" s="26">
        <v>2154</v>
      </c>
    </row>
    <row r="562" spans="1:3" x14ac:dyDescent="0.2">
      <c r="A562" s="5" t="s">
        <v>3867</v>
      </c>
      <c r="B562" s="5" t="s">
        <v>3868</v>
      </c>
      <c r="C562" s="26">
        <v>729</v>
      </c>
    </row>
    <row r="563" spans="1:3" x14ac:dyDescent="0.2">
      <c r="A563" s="5" t="s">
        <v>3869</v>
      </c>
      <c r="B563" s="5" t="s">
        <v>3870</v>
      </c>
      <c r="C563" s="26">
        <v>309</v>
      </c>
    </row>
    <row r="564" spans="1:3" x14ac:dyDescent="0.2">
      <c r="A564" s="5" t="s">
        <v>3871</v>
      </c>
      <c r="B564" s="5" t="s">
        <v>3872</v>
      </c>
      <c r="C564" s="26">
        <v>174</v>
      </c>
    </row>
    <row r="565" spans="1:3" x14ac:dyDescent="0.2">
      <c r="A565" s="5" t="s">
        <v>3873</v>
      </c>
      <c r="B565" s="5" t="s">
        <v>3874</v>
      </c>
      <c r="C565" s="26">
        <v>120</v>
      </c>
    </row>
    <row r="566" spans="1:3" x14ac:dyDescent="0.2">
      <c r="A566" s="5" t="s">
        <v>3875</v>
      </c>
      <c r="B566" s="5" t="s">
        <v>3876</v>
      </c>
      <c r="C566" s="26">
        <v>153</v>
      </c>
    </row>
    <row r="567" spans="1:3" x14ac:dyDescent="0.2">
      <c r="A567" s="5" t="s">
        <v>3877</v>
      </c>
      <c r="B567" s="5" t="s">
        <v>3878</v>
      </c>
      <c r="C567" s="26">
        <v>231</v>
      </c>
    </row>
    <row r="568" spans="1:3" x14ac:dyDescent="0.2">
      <c r="A568" s="5" t="s">
        <v>3879</v>
      </c>
      <c r="B568" s="5" t="s">
        <v>3880</v>
      </c>
      <c r="C568" s="26">
        <v>78</v>
      </c>
    </row>
    <row r="569" spans="1:3" x14ac:dyDescent="0.2">
      <c r="A569" s="5" t="s">
        <v>3881</v>
      </c>
      <c r="B569" s="5" t="s">
        <v>3882</v>
      </c>
      <c r="C569" s="26">
        <v>684</v>
      </c>
    </row>
    <row r="570" spans="1:3" x14ac:dyDescent="0.2">
      <c r="A570" s="5" t="s">
        <v>3883</v>
      </c>
      <c r="B570" s="5" t="s">
        <v>3884</v>
      </c>
      <c r="C570" s="26">
        <v>51</v>
      </c>
    </row>
    <row r="571" spans="1:3" x14ac:dyDescent="0.2">
      <c r="A571" s="5" t="s">
        <v>3885</v>
      </c>
      <c r="B571" s="5" t="s">
        <v>3886</v>
      </c>
      <c r="C571" s="26">
        <v>915</v>
      </c>
    </row>
    <row r="572" spans="1:3" x14ac:dyDescent="0.2">
      <c r="A572" s="5" t="s">
        <v>3887</v>
      </c>
      <c r="B572" s="5" t="s">
        <v>3888</v>
      </c>
      <c r="C572" s="26">
        <v>2502</v>
      </c>
    </row>
    <row r="573" spans="1:3" x14ac:dyDescent="0.2">
      <c r="A573" s="5" t="s">
        <v>3889</v>
      </c>
      <c r="B573" s="5" t="s">
        <v>3890</v>
      </c>
      <c r="C573" s="26">
        <v>363</v>
      </c>
    </row>
    <row r="574" spans="1:3" x14ac:dyDescent="0.2">
      <c r="A574" s="5" t="s">
        <v>3891</v>
      </c>
      <c r="B574" s="5" t="s">
        <v>3892</v>
      </c>
      <c r="C574" s="26">
        <v>417</v>
      </c>
    </row>
    <row r="575" spans="1:3" x14ac:dyDescent="0.2">
      <c r="A575" s="5" t="s">
        <v>3893</v>
      </c>
      <c r="B575" s="5" t="s">
        <v>3894</v>
      </c>
      <c r="C575" s="26">
        <v>480</v>
      </c>
    </row>
    <row r="576" spans="1:3" x14ac:dyDescent="0.2">
      <c r="A576" s="5" t="s">
        <v>3895</v>
      </c>
      <c r="B576" s="5" t="s">
        <v>3896</v>
      </c>
      <c r="C576" s="26">
        <v>45</v>
      </c>
    </row>
    <row r="577" spans="1:3" x14ac:dyDescent="0.2">
      <c r="A577" s="5" t="s">
        <v>3897</v>
      </c>
      <c r="B577" s="5" t="s">
        <v>3898</v>
      </c>
      <c r="C577" s="26">
        <v>45</v>
      </c>
    </row>
    <row r="578" spans="1:3" x14ac:dyDescent="0.2">
      <c r="A578" s="5" t="s">
        <v>3899</v>
      </c>
      <c r="B578" s="5" t="s">
        <v>3900</v>
      </c>
      <c r="C578" s="26">
        <v>1377</v>
      </c>
    </row>
    <row r="579" spans="1:3" x14ac:dyDescent="0.2">
      <c r="A579" s="5" t="s">
        <v>3901</v>
      </c>
      <c r="B579" s="5" t="s">
        <v>3902</v>
      </c>
      <c r="C579" s="26">
        <v>30</v>
      </c>
    </row>
    <row r="580" spans="1:3" x14ac:dyDescent="0.2">
      <c r="A580" s="5" t="s">
        <v>3903</v>
      </c>
      <c r="B580" s="5" t="s">
        <v>3904</v>
      </c>
      <c r="C580" s="26">
        <v>591</v>
      </c>
    </row>
    <row r="581" spans="1:3" x14ac:dyDescent="0.2">
      <c r="A581" s="5" t="s">
        <v>3905</v>
      </c>
      <c r="B581" s="5" t="s">
        <v>3906</v>
      </c>
      <c r="C581" s="26">
        <v>324</v>
      </c>
    </row>
    <row r="582" spans="1:3" x14ac:dyDescent="0.2">
      <c r="A582" s="5" t="s">
        <v>3907</v>
      </c>
      <c r="B582" s="5" t="s">
        <v>3908</v>
      </c>
      <c r="C582" s="26">
        <v>411</v>
      </c>
    </row>
    <row r="583" spans="1:3" x14ac:dyDescent="0.2">
      <c r="A583" s="5" t="s">
        <v>3909</v>
      </c>
      <c r="B583" s="5" t="s">
        <v>3910</v>
      </c>
      <c r="C583" s="26">
        <v>189</v>
      </c>
    </row>
    <row r="584" spans="1:3" x14ac:dyDescent="0.2">
      <c r="A584" s="5" t="s">
        <v>3911</v>
      </c>
      <c r="B584" s="5" t="s">
        <v>3912</v>
      </c>
      <c r="C584" s="26">
        <v>18</v>
      </c>
    </row>
    <row r="585" spans="1:3" x14ac:dyDescent="0.2">
      <c r="A585" s="5" t="s">
        <v>3913</v>
      </c>
      <c r="B585" s="5" t="s">
        <v>3914</v>
      </c>
      <c r="C585" s="26">
        <v>819</v>
      </c>
    </row>
    <row r="586" spans="1:3" x14ac:dyDescent="0.2">
      <c r="A586" s="5" t="s">
        <v>3915</v>
      </c>
      <c r="B586" s="5" t="s">
        <v>3916</v>
      </c>
      <c r="C586" s="26">
        <v>93</v>
      </c>
    </row>
    <row r="587" spans="1:3" x14ac:dyDescent="0.2">
      <c r="A587" s="5" t="s">
        <v>3917</v>
      </c>
      <c r="B587" s="5" t="s">
        <v>3918</v>
      </c>
      <c r="C587" s="26">
        <v>756</v>
      </c>
    </row>
    <row r="588" spans="1:3" x14ac:dyDescent="0.2">
      <c r="A588" s="5" t="s">
        <v>3919</v>
      </c>
      <c r="B588" s="5" t="s">
        <v>3920</v>
      </c>
      <c r="C588" s="26">
        <v>279</v>
      </c>
    </row>
    <row r="589" spans="1:3" x14ac:dyDescent="0.2">
      <c r="A589" s="5" t="s">
        <v>3921</v>
      </c>
      <c r="B589" s="5" t="s">
        <v>3922</v>
      </c>
      <c r="C589" s="26">
        <v>540</v>
      </c>
    </row>
    <row r="590" spans="1:3" x14ac:dyDescent="0.2">
      <c r="A590" s="5" t="s">
        <v>3923</v>
      </c>
      <c r="B590" s="5" t="s">
        <v>3924</v>
      </c>
      <c r="C590" s="26">
        <v>129</v>
      </c>
    </row>
    <row r="591" spans="1:3" x14ac:dyDescent="0.2">
      <c r="A591" s="5" t="s">
        <v>3925</v>
      </c>
      <c r="B591" s="5" t="s">
        <v>3926</v>
      </c>
      <c r="C591" s="26">
        <v>546</v>
      </c>
    </row>
    <row r="592" spans="1:3" x14ac:dyDescent="0.2">
      <c r="A592" s="5" t="s">
        <v>3927</v>
      </c>
      <c r="B592" s="5" t="s">
        <v>3928</v>
      </c>
      <c r="C592" s="26">
        <v>108</v>
      </c>
    </row>
    <row r="593" spans="1:3" x14ac:dyDescent="0.2">
      <c r="A593" s="5" t="s">
        <v>3929</v>
      </c>
      <c r="B593" s="5" t="s">
        <v>3930</v>
      </c>
      <c r="C593" s="26">
        <v>483</v>
      </c>
    </row>
    <row r="594" spans="1:3" x14ac:dyDescent="0.2">
      <c r="A594" s="5" t="s">
        <v>3931</v>
      </c>
      <c r="B594" s="5" t="s">
        <v>3932</v>
      </c>
      <c r="C594" s="26">
        <v>1524</v>
      </c>
    </row>
    <row r="595" spans="1:3" x14ac:dyDescent="0.2">
      <c r="A595" s="5" t="s">
        <v>3933</v>
      </c>
      <c r="B595" s="5" t="s">
        <v>3934</v>
      </c>
      <c r="C595" s="26">
        <v>198</v>
      </c>
    </row>
    <row r="596" spans="1:3" x14ac:dyDescent="0.2">
      <c r="A596" s="5" t="s">
        <v>3935</v>
      </c>
      <c r="B596" s="5" t="s">
        <v>3936</v>
      </c>
      <c r="C596" s="26">
        <v>315</v>
      </c>
    </row>
    <row r="597" spans="1:3" x14ac:dyDescent="0.2">
      <c r="A597" s="5" t="s">
        <v>3937</v>
      </c>
      <c r="B597" s="5" t="s">
        <v>3938</v>
      </c>
      <c r="C597" s="26">
        <v>933</v>
      </c>
    </row>
    <row r="598" spans="1:3" x14ac:dyDescent="0.2">
      <c r="A598" s="5" t="s">
        <v>3939</v>
      </c>
      <c r="B598" s="5" t="s">
        <v>3940</v>
      </c>
      <c r="C598" s="26">
        <v>114</v>
      </c>
    </row>
    <row r="599" spans="1:3" x14ac:dyDescent="0.2">
      <c r="A599" s="5" t="s">
        <v>3941</v>
      </c>
      <c r="B599" s="5" t="s">
        <v>3942</v>
      </c>
      <c r="C599" s="26">
        <v>15</v>
      </c>
    </row>
    <row r="600" spans="1:3" x14ac:dyDescent="0.2">
      <c r="A600" s="5" t="s">
        <v>3943</v>
      </c>
      <c r="B600" s="5" t="s">
        <v>3944</v>
      </c>
      <c r="C600" s="26">
        <v>303</v>
      </c>
    </row>
    <row r="601" spans="1:3" x14ac:dyDescent="0.2">
      <c r="A601" s="5" t="s">
        <v>3945</v>
      </c>
      <c r="B601" s="5" t="s">
        <v>3946</v>
      </c>
      <c r="C601" s="26">
        <v>138</v>
      </c>
    </row>
    <row r="602" spans="1:3" x14ac:dyDescent="0.2">
      <c r="A602" s="5" t="s">
        <v>3947</v>
      </c>
      <c r="B602" s="5" t="s">
        <v>3948</v>
      </c>
      <c r="C602" s="26">
        <v>285</v>
      </c>
    </row>
    <row r="603" spans="1:3" x14ac:dyDescent="0.2">
      <c r="A603" s="5" t="s">
        <v>3949</v>
      </c>
      <c r="B603" s="5" t="s">
        <v>3950</v>
      </c>
      <c r="C603" s="26">
        <v>1656</v>
      </c>
    </row>
    <row r="604" spans="1:3" x14ac:dyDescent="0.2">
      <c r="A604" s="5" t="s">
        <v>3951</v>
      </c>
      <c r="B604" s="5" t="s">
        <v>3952</v>
      </c>
      <c r="C604" s="26">
        <v>624</v>
      </c>
    </row>
    <row r="605" spans="1:3" x14ac:dyDescent="0.2">
      <c r="A605" s="5" t="s">
        <v>3953</v>
      </c>
      <c r="B605" s="5" t="s">
        <v>3954</v>
      </c>
      <c r="C605" s="26">
        <v>1263</v>
      </c>
    </row>
    <row r="606" spans="1:3" x14ac:dyDescent="0.2">
      <c r="A606" s="5" t="s">
        <v>3955</v>
      </c>
      <c r="B606" s="5" t="s">
        <v>3956</v>
      </c>
      <c r="C606" s="26">
        <v>381</v>
      </c>
    </row>
    <row r="607" spans="1:3" x14ac:dyDescent="0.2">
      <c r="A607" s="5" t="s">
        <v>3957</v>
      </c>
      <c r="B607" s="5" t="s">
        <v>3958</v>
      </c>
      <c r="C607" s="26">
        <v>153</v>
      </c>
    </row>
    <row r="608" spans="1:3" x14ac:dyDescent="0.2">
      <c r="A608" s="5" t="s">
        <v>3959</v>
      </c>
      <c r="B608" s="5" t="s">
        <v>3960</v>
      </c>
      <c r="C608" s="26">
        <v>405</v>
      </c>
    </row>
    <row r="609" spans="1:3" x14ac:dyDescent="0.2">
      <c r="A609" s="5" t="s">
        <v>3961</v>
      </c>
      <c r="B609" s="5" t="s">
        <v>3962</v>
      </c>
      <c r="C609" s="26">
        <v>735</v>
      </c>
    </row>
    <row r="610" spans="1:3" x14ac:dyDescent="0.2">
      <c r="A610" s="5" t="s">
        <v>3963</v>
      </c>
      <c r="B610" s="5" t="s">
        <v>3964</v>
      </c>
      <c r="C610" s="26">
        <v>1608</v>
      </c>
    </row>
    <row r="611" spans="1:3" x14ac:dyDescent="0.2">
      <c r="A611" s="5" t="s">
        <v>3965</v>
      </c>
      <c r="B611" s="5" t="s">
        <v>3966</v>
      </c>
      <c r="C611" s="26">
        <v>2580</v>
      </c>
    </row>
    <row r="612" spans="1:3" x14ac:dyDescent="0.2">
      <c r="A612" s="5" t="s">
        <v>3967</v>
      </c>
      <c r="B612" s="5" t="s">
        <v>3968</v>
      </c>
      <c r="C612" s="26">
        <v>63</v>
      </c>
    </row>
    <row r="613" spans="1:3" x14ac:dyDescent="0.2">
      <c r="A613" s="5" t="s">
        <v>3969</v>
      </c>
      <c r="B613" s="5" t="s">
        <v>3970</v>
      </c>
      <c r="C613" s="26">
        <v>0</v>
      </c>
    </row>
    <row r="614" spans="1:3" x14ac:dyDescent="0.2">
      <c r="A614" s="5" t="s">
        <v>3971</v>
      </c>
      <c r="B614" s="5" t="s">
        <v>3972</v>
      </c>
      <c r="C614" s="26">
        <v>135</v>
      </c>
    </row>
    <row r="615" spans="1:3" x14ac:dyDescent="0.2">
      <c r="A615" s="5" t="s">
        <v>3973</v>
      </c>
      <c r="B615" s="5" t="s">
        <v>3974</v>
      </c>
      <c r="C615" s="26">
        <v>2349</v>
      </c>
    </row>
    <row r="616" spans="1:3" x14ac:dyDescent="0.2">
      <c r="A616" s="5" t="s">
        <v>3975</v>
      </c>
      <c r="B616" s="5" t="s">
        <v>3976</v>
      </c>
      <c r="C616" s="26">
        <v>14580</v>
      </c>
    </row>
    <row r="617" spans="1:3" x14ac:dyDescent="0.2">
      <c r="A617" s="5" t="s">
        <v>3977</v>
      </c>
      <c r="B617" s="5" t="s">
        <v>3978</v>
      </c>
      <c r="C617" s="26">
        <v>177</v>
      </c>
    </row>
    <row r="618" spans="1:3" x14ac:dyDescent="0.2">
      <c r="A618" s="5" t="s">
        <v>3979</v>
      </c>
      <c r="B618" s="5" t="s">
        <v>3980</v>
      </c>
      <c r="C618" s="26">
        <v>357</v>
      </c>
    </row>
    <row r="619" spans="1:3" x14ac:dyDescent="0.2">
      <c r="A619" s="5" t="s">
        <v>3981</v>
      </c>
      <c r="B619" s="5" t="s">
        <v>3982</v>
      </c>
      <c r="C619" s="26">
        <v>1302</v>
      </c>
    </row>
    <row r="620" spans="1:3" x14ac:dyDescent="0.2">
      <c r="A620" s="5" t="s">
        <v>3983</v>
      </c>
      <c r="B620" s="5" t="s">
        <v>3984</v>
      </c>
      <c r="C620" s="26">
        <v>135</v>
      </c>
    </row>
    <row r="621" spans="1:3" x14ac:dyDescent="0.2">
      <c r="A621" s="5" t="s">
        <v>3985</v>
      </c>
      <c r="B621" s="5" t="s">
        <v>3986</v>
      </c>
      <c r="C621" s="26">
        <v>2379</v>
      </c>
    </row>
    <row r="622" spans="1:3" x14ac:dyDescent="0.2">
      <c r="A622" s="5" t="s">
        <v>3987</v>
      </c>
      <c r="B622" s="5" t="s">
        <v>3988</v>
      </c>
      <c r="C622" s="26">
        <v>5595</v>
      </c>
    </row>
    <row r="623" spans="1:3" x14ac:dyDescent="0.2">
      <c r="A623" s="5" t="s">
        <v>3989</v>
      </c>
      <c r="B623" s="5" t="s">
        <v>3990</v>
      </c>
      <c r="C623" s="26">
        <v>69</v>
      </c>
    </row>
    <row r="624" spans="1:3" x14ac:dyDescent="0.2">
      <c r="A624" s="5" t="s">
        <v>3991</v>
      </c>
      <c r="B624" s="5" t="s">
        <v>3992</v>
      </c>
      <c r="C624" s="26">
        <v>3186</v>
      </c>
    </row>
    <row r="625" spans="1:3" x14ac:dyDescent="0.2">
      <c r="A625" s="5" t="s">
        <v>3993</v>
      </c>
      <c r="B625" s="5" t="s">
        <v>3994</v>
      </c>
      <c r="C625" s="26">
        <v>1698</v>
      </c>
    </row>
    <row r="626" spans="1:3" x14ac:dyDescent="0.2">
      <c r="A626" s="5" t="s">
        <v>3995</v>
      </c>
      <c r="B626" s="5" t="s">
        <v>3996</v>
      </c>
      <c r="C626" s="26">
        <v>0</v>
      </c>
    </row>
    <row r="627" spans="1:3" x14ac:dyDescent="0.2">
      <c r="A627" s="5" t="s">
        <v>3997</v>
      </c>
      <c r="B627" s="5" t="s">
        <v>3998</v>
      </c>
      <c r="C627" s="26">
        <v>3</v>
      </c>
    </row>
    <row r="628" spans="1:3" x14ac:dyDescent="0.2">
      <c r="A628" s="5" t="s">
        <v>3999</v>
      </c>
      <c r="B628" s="5" t="s">
        <v>4000</v>
      </c>
      <c r="C628" s="26">
        <v>273</v>
      </c>
    </row>
    <row r="629" spans="1:3" x14ac:dyDescent="0.2">
      <c r="A629" s="5" t="s">
        <v>4001</v>
      </c>
      <c r="B629" s="5" t="s">
        <v>4002</v>
      </c>
      <c r="C629" s="26">
        <v>36</v>
      </c>
    </row>
    <row r="630" spans="1:3" x14ac:dyDescent="0.2">
      <c r="A630" s="5" t="s">
        <v>4003</v>
      </c>
      <c r="B630" s="5" t="s">
        <v>4004</v>
      </c>
      <c r="C630" s="26">
        <v>444</v>
      </c>
    </row>
    <row r="631" spans="1:3" x14ac:dyDescent="0.2">
      <c r="A631" s="5" t="s">
        <v>4005</v>
      </c>
      <c r="B631" s="5" t="s">
        <v>4006</v>
      </c>
      <c r="C631" s="26">
        <v>17859</v>
      </c>
    </row>
    <row r="632" spans="1:3" x14ac:dyDescent="0.2">
      <c r="A632" s="5" t="s">
        <v>4007</v>
      </c>
      <c r="B632" s="5" t="s">
        <v>4008</v>
      </c>
      <c r="C632" s="26">
        <v>9888</v>
      </c>
    </row>
    <row r="633" spans="1:3" x14ac:dyDescent="0.2">
      <c r="A633" s="5" t="s">
        <v>4009</v>
      </c>
      <c r="B633" s="5" t="s">
        <v>4010</v>
      </c>
      <c r="C633" s="26">
        <v>3240</v>
      </c>
    </row>
    <row r="634" spans="1:3" x14ac:dyDescent="0.2">
      <c r="A634" s="5" t="s">
        <v>4011</v>
      </c>
      <c r="B634" s="5" t="s">
        <v>4012</v>
      </c>
      <c r="C634" s="26">
        <v>1059</v>
      </c>
    </row>
    <row r="635" spans="1:3" x14ac:dyDescent="0.2">
      <c r="A635" s="5" t="s">
        <v>4013</v>
      </c>
      <c r="B635" s="5" t="s">
        <v>4014</v>
      </c>
      <c r="C635" s="26">
        <v>1281</v>
      </c>
    </row>
    <row r="636" spans="1:3" x14ac:dyDescent="0.2">
      <c r="A636" s="5" t="s">
        <v>4015</v>
      </c>
      <c r="B636" s="5" t="s">
        <v>4016</v>
      </c>
      <c r="C636" s="26">
        <v>32232</v>
      </c>
    </row>
    <row r="637" spans="1:3" x14ac:dyDescent="0.2">
      <c r="A637" s="5" t="s">
        <v>4017</v>
      </c>
      <c r="B637" s="5" t="s">
        <v>4018</v>
      </c>
      <c r="C637" s="26">
        <v>543</v>
      </c>
    </row>
    <row r="638" spans="1:3" x14ac:dyDescent="0.2">
      <c r="A638" s="5" t="s">
        <v>4019</v>
      </c>
      <c r="B638" s="5" t="s">
        <v>4020</v>
      </c>
      <c r="C638" s="26">
        <v>312</v>
      </c>
    </row>
    <row r="639" spans="1:3" x14ac:dyDescent="0.2">
      <c r="A639" s="5" t="s">
        <v>4021</v>
      </c>
      <c r="B639" s="5" t="s">
        <v>4022</v>
      </c>
      <c r="C639" s="26">
        <v>72</v>
      </c>
    </row>
    <row r="640" spans="1:3" x14ac:dyDescent="0.2">
      <c r="A640" s="5" t="s">
        <v>4023</v>
      </c>
      <c r="B640" s="5" t="s">
        <v>4024</v>
      </c>
      <c r="C640" s="26">
        <v>36</v>
      </c>
    </row>
    <row r="641" spans="1:3" x14ac:dyDescent="0.2">
      <c r="A641" s="5" t="s">
        <v>4025</v>
      </c>
      <c r="B641" s="5" t="s">
        <v>4026</v>
      </c>
      <c r="C641" s="26">
        <v>4947</v>
      </c>
    </row>
    <row r="642" spans="1:3" x14ac:dyDescent="0.2">
      <c r="A642" s="5" t="s">
        <v>4027</v>
      </c>
      <c r="B642" s="5" t="s">
        <v>4028</v>
      </c>
      <c r="C642" s="26">
        <v>8580</v>
      </c>
    </row>
    <row r="643" spans="1:3" x14ac:dyDescent="0.2">
      <c r="A643" s="5" t="s">
        <v>4029</v>
      </c>
      <c r="B643" s="5" t="s">
        <v>4030</v>
      </c>
      <c r="C643" s="26">
        <v>9747</v>
      </c>
    </row>
    <row r="644" spans="1:3" x14ac:dyDescent="0.2">
      <c r="A644" s="5" t="s">
        <v>4031</v>
      </c>
      <c r="B644" s="5" t="s">
        <v>4032</v>
      </c>
      <c r="C644" s="26">
        <v>867</v>
      </c>
    </row>
    <row r="645" spans="1:3" x14ac:dyDescent="0.2">
      <c r="A645" s="5" t="s">
        <v>4033</v>
      </c>
      <c r="B645" s="5" t="s">
        <v>4034</v>
      </c>
      <c r="C645" s="26">
        <v>7128</v>
      </c>
    </row>
    <row r="646" spans="1:3" x14ac:dyDescent="0.2">
      <c r="A646" s="5" t="s">
        <v>4035</v>
      </c>
      <c r="B646" s="5" t="s">
        <v>4036</v>
      </c>
      <c r="C646" s="26">
        <v>21171</v>
      </c>
    </row>
    <row r="647" spans="1:3" x14ac:dyDescent="0.2">
      <c r="A647" s="5" t="s">
        <v>4037</v>
      </c>
      <c r="B647" s="5" t="s">
        <v>4038</v>
      </c>
      <c r="C647" s="26">
        <v>75</v>
      </c>
    </row>
    <row r="648" spans="1:3" x14ac:dyDescent="0.2">
      <c r="A648" s="5" t="s">
        <v>4039</v>
      </c>
      <c r="B648" s="5" t="s">
        <v>4040</v>
      </c>
      <c r="C648" s="26">
        <v>456</v>
      </c>
    </row>
    <row r="649" spans="1:3" x14ac:dyDescent="0.2">
      <c r="A649" s="5" t="s">
        <v>4041</v>
      </c>
      <c r="B649" s="5" t="s">
        <v>4042</v>
      </c>
      <c r="C649" s="26">
        <v>1161</v>
      </c>
    </row>
    <row r="650" spans="1:3" x14ac:dyDescent="0.2">
      <c r="A650" s="5" t="s">
        <v>4043</v>
      </c>
      <c r="B650" s="5" t="s">
        <v>4044</v>
      </c>
      <c r="C650" s="26">
        <v>5454</v>
      </c>
    </row>
    <row r="651" spans="1:3" x14ac:dyDescent="0.2">
      <c r="A651" s="5" t="s">
        <v>4045</v>
      </c>
      <c r="B651" s="5" t="s">
        <v>4046</v>
      </c>
      <c r="C651" s="26">
        <v>429</v>
      </c>
    </row>
    <row r="652" spans="1:3" x14ac:dyDescent="0.2">
      <c r="A652" s="5" t="s">
        <v>4047</v>
      </c>
      <c r="B652" s="5" t="s">
        <v>4048</v>
      </c>
      <c r="C652" s="26">
        <v>2421</v>
      </c>
    </row>
    <row r="653" spans="1:3" x14ac:dyDescent="0.2">
      <c r="A653" s="5" t="s">
        <v>4049</v>
      </c>
      <c r="B653" s="5" t="s">
        <v>4050</v>
      </c>
      <c r="C653" s="26">
        <v>864</v>
      </c>
    </row>
    <row r="654" spans="1:3" x14ac:dyDescent="0.2">
      <c r="A654" s="5" t="s">
        <v>4051</v>
      </c>
      <c r="B654" s="5" t="s">
        <v>4052</v>
      </c>
      <c r="C654" s="26">
        <v>9831</v>
      </c>
    </row>
    <row r="655" spans="1:3" x14ac:dyDescent="0.2">
      <c r="A655" s="5" t="s">
        <v>4053</v>
      </c>
      <c r="B655" s="5" t="s">
        <v>4054</v>
      </c>
      <c r="C655" s="26">
        <v>4218</v>
      </c>
    </row>
    <row r="656" spans="1:3" x14ac:dyDescent="0.2">
      <c r="A656" s="5" t="s">
        <v>4055</v>
      </c>
      <c r="B656" s="5" t="s">
        <v>4056</v>
      </c>
      <c r="C656" s="26">
        <v>360</v>
      </c>
    </row>
    <row r="657" spans="1:3" x14ac:dyDescent="0.2">
      <c r="A657" s="5" t="s">
        <v>4057</v>
      </c>
      <c r="B657" s="5" t="s">
        <v>4058</v>
      </c>
      <c r="C657" s="26">
        <v>12</v>
      </c>
    </row>
    <row r="658" spans="1:3" x14ac:dyDescent="0.2">
      <c r="A658" s="5" t="s">
        <v>4059</v>
      </c>
      <c r="B658" s="5" t="s">
        <v>4060</v>
      </c>
      <c r="C658" s="26">
        <v>36</v>
      </c>
    </row>
    <row r="659" spans="1:3" x14ac:dyDescent="0.2">
      <c r="A659" s="5" t="s">
        <v>4061</v>
      </c>
      <c r="B659" s="5" t="s">
        <v>4062</v>
      </c>
      <c r="C659" s="26">
        <v>213</v>
      </c>
    </row>
    <row r="660" spans="1:3" x14ac:dyDescent="0.2">
      <c r="A660" s="5" t="s">
        <v>4063</v>
      </c>
      <c r="B660" s="5" t="s">
        <v>4064</v>
      </c>
      <c r="C660" s="26">
        <v>369</v>
      </c>
    </row>
    <row r="661" spans="1:3" x14ac:dyDescent="0.2">
      <c r="A661" s="5" t="s">
        <v>4065</v>
      </c>
      <c r="B661" s="5" t="s">
        <v>4066</v>
      </c>
      <c r="C661" s="26">
        <v>489</v>
      </c>
    </row>
    <row r="662" spans="1:3" x14ac:dyDescent="0.2">
      <c r="A662" s="5" t="s">
        <v>4067</v>
      </c>
      <c r="B662" s="5" t="s">
        <v>4068</v>
      </c>
      <c r="C662" s="26">
        <v>7785</v>
      </c>
    </row>
    <row r="663" spans="1:3" x14ac:dyDescent="0.2">
      <c r="A663" s="5" t="s">
        <v>4069</v>
      </c>
      <c r="B663" s="5" t="s">
        <v>4070</v>
      </c>
      <c r="C663" s="26">
        <v>114</v>
      </c>
    </row>
    <row r="664" spans="1:3" x14ac:dyDescent="0.2">
      <c r="A664" s="5" t="s">
        <v>4071</v>
      </c>
      <c r="B664" s="5" t="s">
        <v>4072</v>
      </c>
      <c r="C664" s="26">
        <v>5274</v>
      </c>
    </row>
    <row r="665" spans="1:3" x14ac:dyDescent="0.2">
      <c r="A665" s="5" t="s">
        <v>4073</v>
      </c>
      <c r="B665" s="5" t="s">
        <v>4074</v>
      </c>
      <c r="C665" s="26">
        <v>705</v>
      </c>
    </row>
    <row r="666" spans="1:3" x14ac:dyDescent="0.2">
      <c r="A666" s="5" t="s">
        <v>4075</v>
      </c>
      <c r="B666" s="5" t="s">
        <v>4076</v>
      </c>
      <c r="C666" s="26">
        <v>612</v>
      </c>
    </row>
    <row r="667" spans="1:3" x14ac:dyDescent="0.2">
      <c r="A667" s="5" t="s">
        <v>4077</v>
      </c>
      <c r="B667" s="5" t="s">
        <v>4078</v>
      </c>
      <c r="C667" s="26">
        <v>156</v>
      </c>
    </row>
    <row r="668" spans="1:3" x14ac:dyDescent="0.2">
      <c r="A668" s="5" t="s">
        <v>4079</v>
      </c>
      <c r="B668" s="5" t="s">
        <v>4080</v>
      </c>
      <c r="C668" s="26">
        <v>585</v>
      </c>
    </row>
    <row r="669" spans="1:3" x14ac:dyDescent="0.2">
      <c r="A669" s="5" t="s">
        <v>4081</v>
      </c>
      <c r="B669" s="5" t="s">
        <v>4082</v>
      </c>
      <c r="C669" s="26">
        <v>2640</v>
      </c>
    </row>
    <row r="670" spans="1:3" x14ac:dyDescent="0.2">
      <c r="A670" s="5" t="s">
        <v>4083</v>
      </c>
      <c r="B670" s="5" t="s">
        <v>4084</v>
      </c>
      <c r="C670" s="26">
        <v>123</v>
      </c>
    </row>
    <row r="671" spans="1:3" x14ac:dyDescent="0.2">
      <c r="A671" s="5" t="s">
        <v>4085</v>
      </c>
      <c r="B671" s="5" t="s">
        <v>4086</v>
      </c>
      <c r="C671" s="26">
        <v>96</v>
      </c>
    </row>
    <row r="672" spans="1:3" x14ac:dyDescent="0.2">
      <c r="A672" s="5" t="s">
        <v>4087</v>
      </c>
      <c r="B672" s="5" t="s">
        <v>4088</v>
      </c>
      <c r="C672" s="26">
        <v>75</v>
      </c>
    </row>
    <row r="673" spans="1:3" x14ac:dyDescent="0.2">
      <c r="A673" s="5" t="s">
        <v>4089</v>
      </c>
      <c r="B673" s="5" t="s">
        <v>4090</v>
      </c>
      <c r="C673" s="26">
        <v>201</v>
      </c>
    </row>
    <row r="674" spans="1:3" x14ac:dyDescent="0.2">
      <c r="A674" s="5" t="s">
        <v>4091</v>
      </c>
      <c r="B674" s="5" t="s">
        <v>4092</v>
      </c>
      <c r="C674" s="26">
        <v>4833</v>
      </c>
    </row>
    <row r="675" spans="1:3" x14ac:dyDescent="0.2">
      <c r="A675" s="5" t="s">
        <v>4093</v>
      </c>
      <c r="B675" s="5" t="s">
        <v>4094</v>
      </c>
      <c r="C675" s="26">
        <v>3015</v>
      </c>
    </row>
    <row r="676" spans="1:3" x14ac:dyDescent="0.2">
      <c r="A676" s="5" t="s">
        <v>4095</v>
      </c>
      <c r="B676" s="5" t="s">
        <v>4096</v>
      </c>
      <c r="C676" s="26">
        <v>276</v>
      </c>
    </row>
    <row r="677" spans="1:3" x14ac:dyDescent="0.2">
      <c r="A677" s="5" t="s">
        <v>4097</v>
      </c>
      <c r="B677" s="5" t="s">
        <v>4098</v>
      </c>
      <c r="C677" s="26">
        <v>180</v>
      </c>
    </row>
    <row r="678" spans="1:3" x14ac:dyDescent="0.2">
      <c r="A678" s="5" t="s">
        <v>4099</v>
      </c>
      <c r="B678" s="5" t="s">
        <v>4100</v>
      </c>
      <c r="C678" s="26">
        <v>435</v>
      </c>
    </row>
    <row r="679" spans="1:3" x14ac:dyDescent="0.2">
      <c r="A679" s="5" t="s">
        <v>4101</v>
      </c>
      <c r="B679" s="5" t="s">
        <v>4102</v>
      </c>
      <c r="C679" s="26">
        <v>81</v>
      </c>
    </row>
    <row r="680" spans="1:3" x14ac:dyDescent="0.2">
      <c r="A680" s="5" t="s">
        <v>4103</v>
      </c>
      <c r="B680" s="5" t="s">
        <v>4104</v>
      </c>
      <c r="C680" s="26">
        <v>423</v>
      </c>
    </row>
    <row r="681" spans="1:3" x14ac:dyDescent="0.2">
      <c r="A681" s="5" t="s">
        <v>4105</v>
      </c>
      <c r="B681" s="5" t="s">
        <v>4106</v>
      </c>
      <c r="C681" s="26">
        <v>186</v>
      </c>
    </row>
    <row r="682" spans="1:3" x14ac:dyDescent="0.2">
      <c r="A682" s="5" t="s">
        <v>4107</v>
      </c>
      <c r="B682" s="5" t="s">
        <v>4108</v>
      </c>
      <c r="C682" s="26">
        <v>816</v>
      </c>
    </row>
    <row r="683" spans="1:3" x14ac:dyDescent="0.2">
      <c r="A683" s="5" t="s">
        <v>4109</v>
      </c>
      <c r="B683" s="5" t="s">
        <v>4110</v>
      </c>
      <c r="C683" s="26">
        <v>477</v>
      </c>
    </row>
    <row r="684" spans="1:3" x14ac:dyDescent="0.2">
      <c r="A684" s="5" t="s">
        <v>4111</v>
      </c>
      <c r="B684" s="5" t="s">
        <v>4112</v>
      </c>
      <c r="C684" s="26">
        <v>4146</v>
      </c>
    </row>
    <row r="685" spans="1:3" x14ac:dyDescent="0.2">
      <c r="A685" s="5" t="s">
        <v>4113</v>
      </c>
      <c r="B685" s="5" t="s">
        <v>4114</v>
      </c>
      <c r="C685" s="26">
        <v>60</v>
      </c>
    </row>
    <row r="686" spans="1:3" x14ac:dyDescent="0.2">
      <c r="A686" s="5" t="s">
        <v>4115</v>
      </c>
      <c r="B686" s="5" t="s">
        <v>4116</v>
      </c>
      <c r="C686" s="26">
        <v>117</v>
      </c>
    </row>
    <row r="687" spans="1:3" x14ac:dyDescent="0.2">
      <c r="A687" s="5" t="s">
        <v>4117</v>
      </c>
      <c r="B687" s="5" t="s">
        <v>4118</v>
      </c>
      <c r="C687" s="26">
        <v>72</v>
      </c>
    </row>
    <row r="688" spans="1:3" x14ac:dyDescent="0.2">
      <c r="A688" s="5" t="s">
        <v>4119</v>
      </c>
      <c r="B688" s="5" t="s">
        <v>4120</v>
      </c>
      <c r="C688" s="26">
        <v>114</v>
      </c>
    </row>
    <row r="689" spans="1:3" x14ac:dyDescent="0.2">
      <c r="A689" s="5" t="s">
        <v>4121</v>
      </c>
      <c r="B689" s="5" t="s">
        <v>4122</v>
      </c>
      <c r="C689" s="26">
        <v>654</v>
      </c>
    </row>
    <row r="690" spans="1:3" x14ac:dyDescent="0.2">
      <c r="A690" s="5" t="s">
        <v>4123</v>
      </c>
      <c r="B690" s="5" t="s">
        <v>4124</v>
      </c>
      <c r="C690" s="26">
        <v>54</v>
      </c>
    </row>
    <row r="691" spans="1:3" x14ac:dyDescent="0.2">
      <c r="A691" s="5" t="s">
        <v>4125</v>
      </c>
      <c r="B691" s="5" t="s">
        <v>4126</v>
      </c>
      <c r="C691" s="26">
        <v>129</v>
      </c>
    </row>
    <row r="692" spans="1:3" x14ac:dyDescent="0.2">
      <c r="A692" s="5" t="s">
        <v>4127</v>
      </c>
      <c r="B692" s="5" t="s">
        <v>4128</v>
      </c>
      <c r="C692" s="26">
        <v>1041</v>
      </c>
    </row>
    <row r="693" spans="1:3" x14ac:dyDescent="0.2">
      <c r="A693" s="5" t="s">
        <v>4129</v>
      </c>
      <c r="B693" s="5" t="s">
        <v>4130</v>
      </c>
      <c r="C693" s="26">
        <v>108</v>
      </c>
    </row>
    <row r="694" spans="1:3" x14ac:dyDescent="0.2">
      <c r="A694" s="5" t="s">
        <v>4131</v>
      </c>
      <c r="B694" s="5" t="s">
        <v>4132</v>
      </c>
      <c r="C694" s="26">
        <v>633</v>
      </c>
    </row>
    <row r="695" spans="1:3" x14ac:dyDescent="0.2">
      <c r="A695" s="5" t="s">
        <v>4133</v>
      </c>
      <c r="B695" s="5" t="s">
        <v>4134</v>
      </c>
      <c r="C695" s="26">
        <v>243</v>
      </c>
    </row>
    <row r="696" spans="1:3" x14ac:dyDescent="0.2">
      <c r="A696" s="5" t="s">
        <v>4135</v>
      </c>
      <c r="B696" s="5" t="s">
        <v>4136</v>
      </c>
      <c r="C696" s="26">
        <v>57</v>
      </c>
    </row>
    <row r="697" spans="1:3" x14ac:dyDescent="0.2">
      <c r="A697" s="5" t="s">
        <v>4137</v>
      </c>
      <c r="B697" s="5" t="s">
        <v>4138</v>
      </c>
      <c r="C697" s="26">
        <v>2514</v>
      </c>
    </row>
    <row r="698" spans="1:3" x14ac:dyDescent="0.2">
      <c r="A698" s="5" t="s">
        <v>4139</v>
      </c>
      <c r="B698" s="5" t="s">
        <v>4140</v>
      </c>
      <c r="C698" s="26">
        <v>336</v>
      </c>
    </row>
    <row r="699" spans="1:3" x14ac:dyDescent="0.2">
      <c r="A699" s="5" t="s">
        <v>4141</v>
      </c>
      <c r="B699" s="5" t="s">
        <v>4142</v>
      </c>
      <c r="C699" s="26">
        <v>3951</v>
      </c>
    </row>
    <row r="700" spans="1:3" x14ac:dyDescent="0.2">
      <c r="A700" s="5" t="s">
        <v>4143</v>
      </c>
      <c r="B700" s="5" t="s">
        <v>4144</v>
      </c>
      <c r="C700" s="26">
        <v>99</v>
      </c>
    </row>
    <row r="701" spans="1:3" x14ac:dyDescent="0.2">
      <c r="A701" s="5" t="s">
        <v>4145</v>
      </c>
      <c r="B701" s="5" t="s">
        <v>4146</v>
      </c>
      <c r="C701" s="26">
        <v>168</v>
      </c>
    </row>
    <row r="702" spans="1:3" x14ac:dyDescent="0.2">
      <c r="A702" s="5" t="s">
        <v>4147</v>
      </c>
      <c r="B702" s="5" t="s">
        <v>4148</v>
      </c>
      <c r="C702" s="26">
        <v>300</v>
      </c>
    </row>
    <row r="703" spans="1:3" x14ac:dyDescent="0.2">
      <c r="A703" s="5" t="s">
        <v>4149</v>
      </c>
      <c r="B703" s="5" t="s">
        <v>4150</v>
      </c>
      <c r="C703" s="26">
        <v>69</v>
      </c>
    </row>
    <row r="704" spans="1:3" x14ac:dyDescent="0.2">
      <c r="A704" s="5" t="s">
        <v>4151</v>
      </c>
      <c r="B704" s="5" t="s">
        <v>4152</v>
      </c>
      <c r="C704" s="26">
        <v>258</v>
      </c>
    </row>
    <row r="705" spans="1:3" x14ac:dyDescent="0.2">
      <c r="A705" s="5" t="s">
        <v>4153</v>
      </c>
      <c r="B705" s="5" t="s">
        <v>4154</v>
      </c>
      <c r="C705" s="26">
        <v>216</v>
      </c>
    </row>
    <row r="706" spans="1:3" x14ac:dyDescent="0.2">
      <c r="A706" s="5" t="s">
        <v>4155</v>
      </c>
      <c r="B706" s="5" t="s">
        <v>4156</v>
      </c>
      <c r="C706" s="26">
        <v>105</v>
      </c>
    </row>
    <row r="707" spans="1:3" x14ac:dyDescent="0.2">
      <c r="A707" s="5" t="s">
        <v>4157</v>
      </c>
      <c r="B707" s="5" t="s">
        <v>4158</v>
      </c>
      <c r="C707" s="26">
        <v>2253</v>
      </c>
    </row>
    <row r="708" spans="1:3" x14ac:dyDescent="0.2">
      <c r="A708" s="5" t="s">
        <v>4159</v>
      </c>
      <c r="B708" s="5" t="s">
        <v>4160</v>
      </c>
      <c r="C708" s="26">
        <v>441</v>
      </c>
    </row>
    <row r="709" spans="1:3" x14ac:dyDescent="0.2">
      <c r="A709" s="5" t="s">
        <v>4161</v>
      </c>
      <c r="B709" s="5" t="s">
        <v>4162</v>
      </c>
      <c r="C709" s="26">
        <v>3030</v>
      </c>
    </row>
    <row r="710" spans="1:3" x14ac:dyDescent="0.2">
      <c r="A710" s="5" t="s">
        <v>4163</v>
      </c>
      <c r="B710" s="5" t="s">
        <v>4164</v>
      </c>
      <c r="C710" s="26">
        <v>16101</v>
      </c>
    </row>
    <row r="711" spans="1:3" x14ac:dyDescent="0.2">
      <c r="A711" s="5" t="s">
        <v>4165</v>
      </c>
      <c r="B711" s="5" t="s">
        <v>4166</v>
      </c>
      <c r="C711" s="26">
        <v>65907</v>
      </c>
    </row>
    <row r="712" spans="1:3" x14ac:dyDescent="0.2">
      <c r="A712" s="5" t="s">
        <v>4167</v>
      </c>
      <c r="B712" s="5" t="s">
        <v>4168</v>
      </c>
      <c r="C712" s="26">
        <v>1467</v>
      </c>
    </row>
    <row r="713" spans="1:3" x14ac:dyDescent="0.2">
      <c r="A713" s="5" t="s">
        <v>4169</v>
      </c>
      <c r="B713" s="5" t="s">
        <v>4170</v>
      </c>
      <c r="C713" s="26">
        <v>672</v>
      </c>
    </row>
    <row r="714" spans="1:3" x14ac:dyDescent="0.2">
      <c r="A714" s="5" t="s">
        <v>4171</v>
      </c>
      <c r="B714" s="5" t="s">
        <v>4172</v>
      </c>
      <c r="C714" s="26">
        <v>10086</v>
      </c>
    </row>
    <row r="715" spans="1:3" x14ac:dyDescent="0.2">
      <c r="A715" s="5" t="s">
        <v>4173</v>
      </c>
      <c r="B715" s="5" t="s">
        <v>4174</v>
      </c>
      <c r="C715" s="26">
        <v>5514</v>
      </c>
    </row>
    <row r="716" spans="1:3" x14ac:dyDescent="0.2">
      <c r="A716" s="5" t="s">
        <v>4175</v>
      </c>
      <c r="B716" s="5" t="s">
        <v>4176</v>
      </c>
      <c r="C716" s="26">
        <v>2199</v>
      </c>
    </row>
    <row r="717" spans="1:3" x14ac:dyDescent="0.2">
      <c r="A717" s="5" t="s">
        <v>4177</v>
      </c>
      <c r="B717" s="5" t="s">
        <v>4178</v>
      </c>
      <c r="C717" s="26">
        <v>36231</v>
      </c>
    </row>
    <row r="718" spans="1:3" x14ac:dyDescent="0.2">
      <c r="A718" s="5" t="s">
        <v>4179</v>
      </c>
      <c r="B718" s="5" t="s">
        <v>4180</v>
      </c>
      <c r="C718" s="26">
        <v>2022</v>
      </c>
    </row>
    <row r="719" spans="1:3" x14ac:dyDescent="0.2">
      <c r="A719" s="5" t="s">
        <v>4181</v>
      </c>
      <c r="B719" s="5" t="s">
        <v>4182</v>
      </c>
      <c r="C719" s="26">
        <v>135</v>
      </c>
    </row>
    <row r="720" spans="1:3" x14ac:dyDescent="0.2">
      <c r="A720" s="5" t="s">
        <v>4183</v>
      </c>
      <c r="B720" s="5" t="s">
        <v>4184</v>
      </c>
      <c r="C720" s="26">
        <v>1314</v>
      </c>
    </row>
    <row r="721" spans="1:3" x14ac:dyDescent="0.2">
      <c r="A721" s="5" t="s">
        <v>4185</v>
      </c>
      <c r="B721" s="5" t="s">
        <v>4186</v>
      </c>
      <c r="C721" s="26">
        <v>1158</v>
      </c>
    </row>
    <row r="722" spans="1:3" x14ac:dyDescent="0.2">
      <c r="A722" s="5" t="s">
        <v>4187</v>
      </c>
      <c r="B722" s="5" t="s">
        <v>4188</v>
      </c>
      <c r="C722" s="26">
        <v>3441</v>
      </c>
    </row>
    <row r="723" spans="1:3" x14ac:dyDescent="0.2">
      <c r="A723" s="5" t="s">
        <v>4189</v>
      </c>
      <c r="B723" s="5" t="s">
        <v>4190</v>
      </c>
      <c r="C723" s="26">
        <v>477</v>
      </c>
    </row>
    <row r="724" spans="1:3" x14ac:dyDescent="0.2">
      <c r="A724" s="5" t="s">
        <v>4191</v>
      </c>
      <c r="B724" s="5" t="s">
        <v>4192</v>
      </c>
      <c r="C724" s="26">
        <v>11964</v>
      </c>
    </row>
    <row r="725" spans="1:3" x14ac:dyDescent="0.2">
      <c r="A725" s="5" t="s">
        <v>4193</v>
      </c>
      <c r="B725" s="5" t="s">
        <v>4194</v>
      </c>
      <c r="C725" s="26">
        <v>726</v>
      </c>
    </row>
    <row r="726" spans="1:3" x14ac:dyDescent="0.2">
      <c r="A726" s="5" t="s">
        <v>4195</v>
      </c>
      <c r="B726" s="5" t="s">
        <v>4196</v>
      </c>
      <c r="C726" s="26">
        <v>5472</v>
      </c>
    </row>
    <row r="727" spans="1:3" x14ac:dyDescent="0.2">
      <c r="A727" s="5" t="s">
        <v>4197</v>
      </c>
      <c r="B727" s="5" t="s">
        <v>4198</v>
      </c>
      <c r="C727" s="26">
        <v>4758</v>
      </c>
    </row>
    <row r="728" spans="1:3" x14ac:dyDescent="0.2">
      <c r="A728" s="5" t="s">
        <v>4199</v>
      </c>
      <c r="B728" s="5" t="s">
        <v>4200</v>
      </c>
      <c r="C728" s="26">
        <v>19359</v>
      </c>
    </row>
    <row r="729" spans="1:3" x14ac:dyDescent="0.2">
      <c r="A729" s="5" t="s">
        <v>4201</v>
      </c>
      <c r="B729" s="5" t="s">
        <v>4202</v>
      </c>
      <c r="C729" s="26">
        <v>1125</v>
      </c>
    </row>
    <row r="730" spans="1:3" x14ac:dyDescent="0.2">
      <c r="A730" s="5" t="s">
        <v>4203</v>
      </c>
      <c r="B730" s="5" t="s">
        <v>4204</v>
      </c>
      <c r="C730" s="26">
        <v>1950</v>
      </c>
    </row>
    <row r="731" spans="1:3" x14ac:dyDescent="0.2">
      <c r="A731" s="5" t="s">
        <v>4205</v>
      </c>
      <c r="B731" s="5" t="s">
        <v>4206</v>
      </c>
      <c r="C731" s="26">
        <v>3513</v>
      </c>
    </row>
    <row r="732" spans="1:3" x14ac:dyDescent="0.2">
      <c r="A732" s="5" t="s">
        <v>4207</v>
      </c>
      <c r="B732" s="5" t="s">
        <v>4208</v>
      </c>
      <c r="C732" s="26">
        <v>9195</v>
      </c>
    </row>
    <row r="733" spans="1:3" x14ac:dyDescent="0.2">
      <c r="A733" s="5" t="s">
        <v>4209</v>
      </c>
      <c r="B733" s="5" t="s">
        <v>4210</v>
      </c>
      <c r="C733" s="26">
        <v>2514</v>
      </c>
    </row>
    <row r="734" spans="1:3" x14ac:dyDescent="0.2">
      <c r="A734" s="5" t="s">
        <v>4211</v>
      </c>
      <c r="B734" s="5" t="s">
        <v>4212</v>
      </c>
      <c r="C734" s="26">
        <v>9</v>
      </c>
    </row>
    <row r="735" spans="1:3" x14ac:dyDescent="0.2">
      <c r="A735" s="5" t="s">
        <v>4213</v>
      </c>
      <c r="B735" s="5" t="s">
        <v>4214</v>
      </c>
      <c r="C735" s="26">
        <v>2793</v>
      </c>
    </row>
    <row r="736" spans="1:3" x14ac:dyDescent="0.2">
      <c r="A736" s="5" t="s">
        <v>4215</v>
      </c>
      <c r="B736" s="5" t="s">
        <v>4216</v>
      </c>
      <c r="C736" s="26">
        <v>24</v>
      </c>
    </row>
    <row r="737" spans="1:3" x14ac:dyDescent="0.2">
      <c r="A737" s="5" t="s">
        <v>4217</v>
      </c>
      <c r="B737" s="5" t="s">
        <v>4218</v>
      </c>
      <c r="C737" s="26">
        <v>294</v>
      </c>
    </row>
    <row r="738" spans="1:3" x14ac:dyDescent="0.2">
      <c r="A738" s="5" t="s">
        <v>4219</v>
      </c>
      <c r="B738" s="5" t="s">
        <v>4220</v>
      </c>
      <c r="C738" s="26">
        <v>186</v>
      </c>
    </row>
    <row r="739" spans="1:3" x14ac:dyDescent="0.2">
      <c r="A739" s="5" t="s">
        <v>4221</v>
      </c>
      <c r="B739" s="5" t="s">
        <v>4222</v>
      </c>
      <c r="C739" s="26">
        <v>0</v>
      </c>
    </row>
    <row r="740" spans="1:3" x14ac:dyDescent="0.2">
      <c r="A740" s="5" t="s">
        <v>4223</v>
      </c>
      <c r="B740" s="5" t="s">
        <v>4224</v>
      </c>
      <c r="C740" s="26">
        <v>3</v>
      </c>
    </row>
    <row r="741" spans="1:3" x14ac:dyDescent="0.2">
      <c r="A741" s="5" t="s">
        <v>4225</v>
      </c>
      <c r="B741" s="5" t="s">
        <v>4226</v>
      </c>
      <c r="C741" s="26">
        <v>249</v>
      </c>
    </row>
    <row r="742" spans="1:3" x14ac:dyDescent="0.2">
      <c r="A742" s="5" t="s">
        <v>4227</v>
      </c>
      <c r="B742" s="5" t="s">
        <v>4228</v>
      </c>
      <c r="C742" s="26">
        <v>4182</v>
      </c>
    </row>
    <row r="743" spans="1:3" x14ac:dyDescent="0.2">
      <c r="A743" s="5" t="s">
        <v>4229</v>
      </c>
      <c r="B743" s="5" t="s">
        <v>4230</v>
      </c>
      <c r="C743" s="26">
        <v>1680</v>
      </c>
    </row>
    <row r="744" spans="1:3" x14ac:dyDescent="0.2">
      <c r="A744" s="5" t="s">
        <v>4231</v>
      </c>
      <c r="B744" s="5" t="s">
        <v>4232</v>
      </c>
      <c r="C744" s="26">
        <v>801</v>
      </c>
    </row>
    <row r="745" spans="1:3" x14ac:dyDescent="0.2">
      <c r="A745" s="5" t="s">
        <v>4233</v>
      </c>
      <c r="B745" s="5" t="s">
        <v>4234</v>
      </c>
      <c r="C745" s="26">
        <v>855</v>
      </c>
    </row>
    <row r="746" spans="1:3" x14ac:dyDescent="0.2">
      <c r="A746" s="5" t="s">
        <v>4235</v>
      </c>
      <c r="B746" s="5" t="s">
        <v>4236</v>
      </c>
      <c r="C746" s="26">
        <v>1116</v>
      </c>
    </row>
    <row r="747" spans="1:3" x14ac:dyDescent="0.2">
      <c r="A747" s="5" t="s">
        <v>4237</v>
      </c>
      <c r="B747" s="5" t="s">
        <v>4238</v>
      </c>
      <c r="C747" s="26">
        <v>1041</v>
      </c>
    </row>
    <row r="748" spans="1:3" x14ac:dyDescent="0.2">
      <c r="A748" s="5" t="s">
        <v>4239</v>
      </c>
      <c r="B748" s="5" t="s">
        <v>4240</v>
      </c>
      <c r="C748" s="26">
        <v>531</v>
      </c>
    </row>
    <row r="749" spans="1:3" x14ac:dyDescent="0.2">
      <c r="A749" s="5" t="s">
        <v>4241</v>
      </c>
      <c r="B749" s="5" t="s">
        <v>4242</v>
      </c>
      <c r="C749" s="26">
        <v>9</v>
      </c>
    </row>
    <row r="750" spans="1:3" x14ac:dyDescent="0.2">
      <c r="A750" s="5" t="s">
        <v>4243</v>
      </c>
      <c r="B750" s="5" t="s">
        <v>4244</v>
      </c>
      <c r="C750" s="26">
        <v>420</v>
      </c>
    </row>
    <row r="751" spans="1:3" x14ac:dyDescent="0.2">
      <c r="A751" s="5" t="s">
        <v>4245</v>
      </c>
      <c r="B751" s="5" t="s">
        <v>4246</v>
      </c>
      <c r="C751" s="26">
        <v>333</v>
      </c>
    </row>
    <row r="752" spans="1:3" x14ac:dyDescent="0.2">
      <c r="A752" s="5" t="s">
        <v>4247</v>
      </c>
      <c r="B752" s="5" t="s">
        <v>4248</v>
      </c>
      <c r="C752" s="26">
        <v>270</v>
      </c>
    </row>
    <row r="753" spans="1:3" x14ac:dyDescent="0.2">
      <c r="A753" s="5" t="s">
        <v>4249</v>
      </c>
      <c r="B753" s="5" t="s">
        <v>4250</v>
      </c>
      <c r="C753" s="26">
        <v>5358</v>
      </c>
    </row>
    <row r="754" spans="1:3" x14ac:dyDescent="0.2">
      <c r="A754" s="5" t="s">
        <v>4251</v>
      </c>
      <c r="B754" s="5" t="s">
        <v>4252</v>
      </c>
      <c r="C754" s="26">
        <v>1926</v>
      </c>
    </row>
    <row r="755" spans="1:3" x14ac:dyDescent="0.2">
      <c r="A755" s="5" t="s">
        <v>4253</v>
      </c>
      <c r="B755" s="5" t="s">
        <v>4254</v>
      </c>
      <c r="C755" s="26">
        <v>4410</v>
      </c>
    </row>
    <row r="756" spans="1:3" x14ac:dyDescent="0.2">
      <c r="A756" s="5" t="s">
        <v>4255</v>
      </c>
      <c r="B756" s="5" t="s">
        <v>4256</v>
      </c>
      <c r="C756" s="26">
        <v>3528</v>
      </c>
    </row>
    <row r="757" spans="1:3" x14ac:dyDescent="0.2">
      <c r="A757" s="5" t="s">
        <v>4257</v>
      </c>
      <c r="B757" s="5" t="s">
        <v>4258</v>
      </c>
      <c r="C757" s="26">
        <v>225</v>
      </c>
    </row>
    <row r="758" spans="1:3" x14ac:dyDescent="0.2">
      <c r="A758" s="5" t="s">
        <v>4259</v>
      </c>
      <c r="B758" s="5" t="s">
        <v>4260</v>
      </c>
      <c r="C758" s="26">
        <v>6648</v>
      </c>
    </row>
    <row r="759" spans="1:3" x14ac:dyDescent="0.2">
      <c r="A759" s="5" t="s">
        <v>4261</v>
      </c>
      <c r="B759" s="5" t="s">
        <v>4262</v>
      </c>
      <c r="C759" s="26">
        <v>1524</v>
      </c>
    </row>
    <row r="760" spans="1:3" x14ac:dyDescent="0.2">
      <c r="A760" s="5" t="s">
        <v>4263</v>
      </c>
      <c r="B760" s="5" t="s">
        <v>4264</v>
      </c>
      <c r="C760" s="26">
        <v>144</v>
      </c>
    </row>
    <row r="761" spans="1:3" x14ac:dyDescent="0.2">
      <c r="A761" s="5" t="s">
        <v>4265</v>
      </c>
      <c r="B761" s="5" t="s">
        <v>4266</v>
      </c>
      <c r="C761" s="26">
        <v>1887</v>
      </c>
    </row>
    <row r="762" spans="1:3" x14ac:dyDescent="0.2">
      <c r="A762" s="5" t="s">
        <v>4267</v>
      </c>
      <c r="B762" s="5" t="s">
        <v>4268</v>
      </c>
      <c r="C762" s="26">
        <v>48</v>
      </c>
    </row>
    <row r="763" spans="1:3" x14ac:dyDescent="0.2">
      <c r="A763" s="5" t="s">
        <v>4269</v>
      </c>
      <c r="B763" s="5" t="s">
        <v>4270</v>
      </c>
      <c r="C763" s="26">
        <v>159</v>
      </c>
    </row>
    <row r="764" spans="1:3" x14ac:dyDescent="0.2">
      <c r="A764" s="5" t="s">
        <v>4271</v>
      </c>
      <c r="B764" s="5" t="s">
        <v>4272</v>
      </c>
      <c r="C764" s="26">
        <v>783</v>
      </c>
    </row>
    <row r="765" spans="1:3" x14ac:dyDescent="0.2">
      <c r="A765" s="5" t="s">
        <v>4273</v>
      </c>
      <c r="B765" s="5" t="s">
        <v>4274</v>
      </c>
      <c r="C765" s="26">
        <v>1560</v>
      </c>
    </row>
    <row r="766" spans="1:3" x14ac:dyDescent="0.2">
      <c r="A766" s="5" t="s">
        <v>4275</v>
      </c>
      <c r="B766" s="5" t="s">
        <v>4276</v>
      </c>
      <c r="C766" s="26">
        <v>330</v>
      </c>
    </row>
    <row r="767" spans="1:3" x14ac:dyDescent="0.2">
      <c r="A767" s="5" t="s">
        <v>4277</v>
      </c>
      <c r="B767" s="5" t="s">
        <v>4278</v>
      </c>
      <c r="C767" s="26">
        <v>1770</v>
      </c>
    </row>
    <row r="768" spans="1:3" x14ac:dyDescent="0.2">
      <c r="A768" s="5" t="s">
        <v>4279</v>
      </c>
      <c r="B768" s="5" t="s">
        <v>4280</v>
      </c>
      <c r="C768" s="26">
        <v>591</v>
      </c>
    </row>
    <row r="769" spans="1:3" x14ac:dyDescent="0.2">
      <c r="A769" s="5" t="s">
        <v>4281</v>
      </c>
      <c r="B769" s="5" t="s">
        <v>4282</v>
      </c>
      <c r="C769" s="26">
        <v>1002</v>
      </c>
    </row>
    <row r="770" spans="1:3" x14ac:dyDescent="0.2">
      <c r="A770" s="5" t="s">
        <v>4283</v>
      </c>
      <c r="B770" s="5" t="s">
        <v>4284</v>
      </c>
      <c r="C770" s="26">
        <v>606</v>
      </c>
    </row>
    <row r="771" spans="1:3" x14ac:dyDescent="0.2">
      <c r="A771" s="5" t="s">
        <v>4285</v>
      </c>
      <c r="B771" s="5" t="s">
        <v>4286</v>
      </c>
      <c r="C771" s="26">
        <v>27</v>
      </c>
    </row>
    <row r="772" spans="1:3" x14ac:dyDescent="0.2">
      <c r="A772" s="5" t="s">
        <v>4287</v>
      </c>
      <c r="B772" s="5" t="s">
        <v>4288</v>
      </c>
      <c r="C772" s="26">
        <v>225</v>
      </c>
    </row>
    <row r="773" spans="1:3" x14ac:dyDescent="0.2">
      <c r="A773" s="5" t="s">
        <v>4289</v>
      </c>
      <c r="B773" s="5" t="s">
        <v>4290</v>
      </c>
      <c r="C773" s="26">
        <v>9</v>
      </c>
    </row>
    <row r="774" spans="1:3" x14ac:dyDescent="0.2">
      <c r="A774" s="5" t="s">
        <v>4291</v>
      </c>
      <c r="B774" s="5" t="s">
        <v>4292</v>
      </c>
      <c r="C774" s="26">
        <v>561</v>
      </c>
    </row>
    <row r="775" spans="1:3" x14ac:dyDescent="0.2">
      <c r="A775" s="5" t="s">
        <v>4293</v>
      </c>
      <c r="B775" s="5" t="s">
        <v>4294</v>
      </c>
      <c r="C775" s="26">
        <v>30</v>
      </c>
    </row>
    <row r="776" spans="1:3" x14ac:dyDescent="0.2">
      <c r="A776" s="5" t="s">
        <v>4295</v>
      </c>
      <c r="B776" s="5" t="s">
        <v>4296</v>
      </c>
      <c r="C776" s="26">
        <v>66</v>
      </c>
    </row>
    <row r="777" spans="1:3" x14ac:dyDescent="0.2">
      <c r="A777" s="5" t="s">
        <v>4297</v>
      </c>
      <c r="B777" s="5" t="s">
        <v>4298</v>
      </c>
      <c r="C777" s="26">
        <v>96</v>
      </c>
    </row>
    <row r="778" spans="1:3" x14ac:dyDescent="0.2">
      <c r="A778" s="5" t="s">
        <v>4299</v>
      </c>
      <c r="B778" s="5" t="s">
        <v>4300</v>
      </c>
      <c r="C778" s="26">
        <v>1725</v>
      </c>
    </row>
    <row r="779" spans="1:3" x14ac:dyDescent="0.2">
      <c r="A779" s="5" t="s">
        <v>4301</v>
      </c>
      <c r="B779" s="5" t="s">
        <v>4302</v>
      </c>
      <c r="C779" s="26">
        <v>90</v>
      </c>
    </row>
    <row r="780" spans="1:3" x14ac:dyDescent="0.2">
      <c r="A780" s="5" t="s">
        <v>4303</v>
      </c>
      <c r="B780" s="5" t="s">
        <v>4304</v>
      </c>
      <c r="C780" s="26">
        <v>1455</v>
      </c>
    </row>
    <row r="781" spans="1:3" x14ac:dyDescent="0.2">
      <c r="A781" s="5" t="s">
        <v>4305</v>
      </c>
      <c r="B781" s="5" t="s">
        <v>4306</v>
      </c>
      <c r="C781" s="26">
        <v>36</v>
      </c>
    </row>
    <row r="782" spans="1:3" x14ac:dyDescent="0.2">
      <c r="A782" s="5" t="s">
        <v>4307</v>
      </c>
      <c r="B782" s="5" t="s">
        <v>4308</v>
      </c>
      <c r="C782" s="26">
        <v>2037</v>
      </c>
    </row>
    <row r="783" spans="1:3" x14ac:dyDescent="0.2">
      <c r="A783" s="5" t="s">
        <v>4309</v>
      </c>
      <c r="B783" s="5" t="s">
        <v>4310</v>
      </c>
      <c r="C783" s="26">
        <v>270</v>
      </c>
    </row>
    <row r="784" spans="1:3" x14ac:dyDescent="0.2">
      <c r="A784" s="5" t="s">
        <v>4311</v>
      </c>
      <c r="B784" s="5" t="s">
        <v>4312</v>
      </c>
      <c r="C784" s="26">
        <v>147</v>
      </c>
    </row>
    <row r="785" spans="1:3" x14ac:dyDescent="0.2">
      <c r="A785" s="5" t="s">
        <v>4313</v>
      </c>
      <c r="B785" s="5" t="s">
        <v>4314</v>
      </c>
      <c r="C785" s="26">
        <v>618</v>
      </c>
    </row>
    <row r="786" spans="1:3" x14ac:dyDescent="0.2">
      <c r="A786" s="5" t="s">
        <v>4315</v>
      </c>
      <c r="B786" s="5" t="s">
        <v>4316</v>
      </c>
      <c r="C786" s="26">
        <v>255</v>
      </c>
    </row>
    <row r="787" spans="1:3" x14ac:dyDescent="0.2">
      <c r="A787" s="5" t="s">
        <v>4317</v>
      </c>
      <c r="B787" s="5" t="s">
        <v>4318</v>
      </c>
      <c r="C787" s="26">
        <v>471</v>
      </c>
    </row>
    <row r="788" spans="1:3" x14ac:dyDescent="0.2">
      <c r="A788" s="5" t="s">
        <v>4319</v>
      </c>
      <c r="B788" s="5" t="s">
        <v>4320</v>
      </c>
      <c r="C788" s="26">
        <v>339</v>
      </c>
    </row>
    <row r="789" spans="1:3" x14ac:dyDescent="0.2">
      <c r="A789" s="5" t="s">
        <v>4321</v>
      </c>
      <c r="B789" s="5" t="s">
        <v>4322</v>
      </c>
      <c r="C789" s="26">
        <v>138</v>
      </c>
    </row>
    <row r="790" spans="1:3" x14ac:dyDescent="0.2">
      <c r="A790" s="5" t="s">
        <v>4323</v>
      </c>
      <c r="B790" s="5" t="s">
        <v>4324</v>
      </c>
      <c r="C790" s="26">
        <v>840</v>
      </c>
    </row>
    <row r="791" spans="1:3" x14ac:dyDescent="0.2">
      <c r="A791" s="5" t="s">
        <v>4325</v>
      </c>
      <c r="B791" s="5" t="s">
        <v>4326</v>
      </c>
      <c r="C791" s="26">
        <v>2136</v>
      </c>
    </row>
    <row r="792" spans="1:3" x14ac:dyDescent="0.2">
      <c r="A792" s="5" t="s">
        <v>4327</v>
      </c>
      <c r="B792" s="5" t="s">
        <v>4328</v>
      </c>
      <c r="C792" s="26">
        <v>129</v>
      </c>
    </row>
    <row r="793" spans="1:3" x14ac:dyDescent="0.2">
      <c r="A793" s="5" t="s">
        <v>4329</v>
      </c>
      <c r="B793" s="5" t="s">
        <v>4330</v>
      </c>
      <c r="C793" s="26">
        <v>342</v>
      </c>
    </row>
    <row r="794" spans="1:3" x14ac:dyDescent="0.2">
      <c r="A794" s="5" t="s">
        <v>4331</v>
      </c>
      <c r="B794" s="5" t="s">
        <v>4332</v>
      </c>
      <c r="C794" s="26">
        <v>108</v>
      </c>
    </row>
    <row r="795" spans="1:3" x14ac:dyDescent="0.2">
      <c r="A795" s="5" t="s">
        <v>4333</v>
      </c>
      <c r="B795" s="5" t="s">
        <v>4334</v>
      </c>
      <c r="C795" s="26">
        <v>36</v>
      </c>
    </row>
    <row r="796" spans="1:3" x14ac:dyDescent="0.2">
      <c r="A796" s="5" t="s">
        <v>4335</v>
      </c>
      <c r="B796" s="5" t="s">
        <v>4336</v>
      </c>
      <c r="C796" s="26">
        <v>51747</v>
      </c>
    </row>
    <row r="797" spans="1:3" x14ac:dyDescent="0.2">
      <c r="A797" s="5" t="s">
        <v>4337</v>
      </c>
      <c r="B797" s="5" t="s">
        <v>4338</v>
      </c>
      <c r="C797" s="26">
        <v>276</v>
      </c>
    </row>
    <row r="798" spans="1:3" x14ac:dyDescent="0.2">
      <c r="A798" s="5" t="s">
        <v>4339</v>
      </c>
      <c r="B798" s="5" t="s">
        <v>4340</v>
      </c>
      <c r="C798" s="26">
        <v>7881</v>
      </c>
    </row>
    <row r="799" spans="1:3" x14ac:dyDescent="0.2">
      <c r="A799" s="5" t="s">
        <v>4341</v>
      </c>
      <c r="B799" s="5" t="s">
        <v>4342</v>
      </c>
      <c r="C799" s="26">
        <v>636</v>
      </c>
    </row>
    <row r="800" spans="1:3" x14ac:dyDescent="0.2">
      <c r="A800" s="5" t="s">
        <v>4343</v>
      </c>
      <c r="B800" s="5" t="s">
        <v>4344</v>
      </c>
      <c r="C800" s="26">
        <v>5196</v>
      </c>
    </row>
    <row r="801" spans="1:3" x14ac:dyDescent="0.2">
      <c r="A801" s="5" t="s">
        <v>4345</v>
      </c>
      <c r="B801" s="5" t="s">
        <v>4346</v>
      </c>
      <c r="C801" s="26">
        <v>5025</v>
      </c>
    </row>
    <row r="802" spans="1:3" x14ac:dyDescent="0.2">
      <c r="A802" s="5" t="s">
        <v>4347</v>
      </c>
      <c r="B802" s="5" t="s">
        <v>4348</v>
      </c>
      <c r="C802" s="26">
        <v>108702</v>
      </c>
    </row>
    <row r="803" spans="1:3" x14ac:dyDescent="0.2">
      <c r="A803" s="5" t="s">
        <v>4349</v>
      </c>
      <c r="B803" s="5" t="s">
        <v>4350</v>
      </c>
      <c r="C803" s="26">
        <v>159</v>
      </c>
    </row>
    <row r="804" spans="1:3" x14ac:dyDescent="0.2">
      <c r="A804" s="5" t="s">
        <v>4351</v>
      </c>
      <c r="B804" s="5" t="s">
        <v>4352</v>
      </c>
      <c r="C804" s="26">
        <v>1599</v>
      </c>
    </row>
    <row r="805" spans="1:3" x14ac:dyDescent="0.2">
      <c r="A805" s="5" t="s">
        <v>4353</v>
      </c>
      <c r="B805" s="5" t="s">
        <v>4354</v>
      </c>
      <c r="C805" s="26">
        <v>2847</v>
      </c>
    </row>
    <row r="806" spans="1:3" x14ac:dyDescent="0.2">
      <c r="A806" s="5" t="s">
        <v>4355</v>
      </c>
      <c r="B806" s="5" t="s">
        <v>4356</v>
      </c>
      <c r="C806" s="26">
        <v>1464</v>
      </c>
    </row>
    <row r="807" spans="1:3" x14ac:dyDescent="0.2">
      <c r="A807" s="5" t="s">
        <v>4357</v>
      </c>
      <c r="B807" s="5" t="s">
        <v>4358</v>
      </c>
      <c r="C807" s="26">
        <v>5538</v>
      </c>
    </row>
    <row r="808" spans="1:3" x14ac:dyDescent="0.2">
      <c r="A808" s="5" t="s">
        <v>4359</v>
      </c>
      <c r="B808" s="5" t="s">
        <v>4360</v>
      </c>
      <c r="C808" s="26">
        <v>2166</v>
      </c>
    </row>
    <row r="809" spans="1:3" x14ac:dyDescent="0.2">
      <c r="A809" s="5" t="s">
        <v>4361</v>
      </c>
      <c r="B809" s="5" t="s">
        <v>4362</v>
      </c>
      <c r="C809" s="26">
        <v>333</v>
      </c>
    </row>
    <row r="810" spans="1:3" x14ac:dyDescent="0.2">
      <c r="A810" s="5" t="s">
        <v>4363</v>
      </c>
      <c r="B810" s="5" t="s">
        <v>4364</v>
      </c>
      <c r="C810" s="26">
        <v>693</v>
      </c>
    </row>
    <row r="811" spans="1:3" x14ac:dyDescent="0.2">
      <c r="A811" s="5" t="s">
        <v>4365</v>
      </c>
      <c r="B811" s="5" t="s">
        <v>4366</v>
      </c>
      <c r="C811" s="26">
        <v>225</v>
      </c>
    </row>
    <row r="812" spans="1:3" x14ac:dyDescent="0.2">
      <c r="A812" s="5" t="s">
        <v>4367</v>
      </c>
      <c r="B812" s="5" t="s">
        <v>4368</v>
      </c>
      <c r="C812" s="26">
        <v>816</v>
      </c>
    </row>
    <row r="813" spans="1:3" x14ac:dyDescent="0.2">
      <c r="A813" s="5" t="s">
        <v>4369</v>
      </c>
      <c r="B813" s="5" t="s">
        <v>4370</v>
      </c>
      <c r="C813" s="26">
        <v>498</v>
      </c>
    </row>
    <row r="814" spans="1:3" x14ac:dyDescent="0.2">
      <c r="A814" s="5" t="s">
        <v>4371</v>
      </c>
      <c r="B814" s="5" t="s">
        <v>4372</v>
      </c>
      <c r="C814" s="26">
        <v>273</v>
      </c>
    </row>
    <row r="815" spans="1:3" x14ac:dyDescent="0.2">
      <c r="A815" s="5" t="s">
        <v>4373</v>
      </c>
      <c r="B815" s="5" t="s">
        <v>4374</v>
      </c>
      <c r="C815" s="26">
        <v>11556</v>
      </c>
    </row>
    <row r="816" spans="1:3" x14ac:dyDescent="0.2">
      <c r="A816" s="5" t="s">
        <v>4375</v>
      </c>
      <c r="B816" s="5" t="s">
        <v>4376</v>
      </c>
      <c r="C816" s="26">
        <v>4014</v>
      </c>
    </row>
    <row r="817" spans="1:3" x14ac:dyDescent="0.2">
      <c r="A817" s="5" t="s">
        <v>4377</v>
      </c>
      <c r="B817" s="5" t="s">
        <v>4378</v>
      </c>
      <c r="C817" s="26">
        <v>69</v>
      </c>
    </row>
    <row r="818" spans="1:3" x14ac:dyDescent="0.2">
      <c r="A818" s="5" t="s">
        <v>4379</v>
      </c>
      <c r="B818" s="5" t="s">
        <v>4380</v>
      </c>
      <c r="C818" s="26">
        <v>4827</v>
      </c>
    </row>
    <row r="819" spans="1:3" x14ac:dyDescent="0.2">
      <c r="A819" s="5" t="s">
        <v>4381</v>
      </c>
      <c r="B819" s="5" t="s">
        <v>4382</v>
      </c>
      <c r="C819" s="26">
        <v>1353</v>
      </c>
    </row>
    <row r="820" spans="1:3" x14ac:dyDescent="0.2">
      <c r="A820" s="5" t="s">
        <v>4383</v>
      </c>
      <c r="B820" s="5" t="s">
        <v>4384</v>
      </c>
      <c r="C820" s="26">
        <v>105</v>
      </c>
    </row>
    <row r="821" spans="1:3" x14ac:dyDescent="0.2">
      <c r="A821" s="5" t="s">
        <v>4385</v>
      </c>
      <c r="B821" s="5" t="s">
        <v>4386</v>
      </c>
      <c r="C821" s="26">
        <v>642</v>
      </c>
    </row>
    <row r="822" spans="1:3" x14ac:dyDescent="0.2">
      <c r="A822" s="5" t="s">
        <v>4387</v>
      </c>
      <c r="B822" s="5" t="s">
        <v>4388</v>
      </c>
      <c r="C822" s="26">
        <v>816</v>
      </c>
    </row>
    <row r="823" spans="1:3" x14ac:dyDescent="0.2">
      <c r="A823" s="5" t="s">
        <v>4389</v>
      </c>
      <c r="B823" s="5" t="s">
        <v>4390</v>
      </c>
      <c r="C823" s="26">
        <v>15</v>
      </c>
    </row>
    <row r="824" spans="1:3" x14ac:dyDescent="0.2">
      <c r="A824" s="5" t="s">
        <v>4391</v>
      </c>
      <c r="B824" s="5" t="s">
        <v>4392</v>
      </c>
      <c r="C824" s="26">
        <v>507</v>
      </c>
    </row>
    <row r="825" spans="1:3" x14ac:dyDescent="0.2">
      <c r="A825" s="5" t="s">
        <v>4393</v>
      </c>
      <c r="B825" s="5" t="s">
        <v>4394</v>
      </c>
      <c r="C825" s="26">
        <v>672</v>
      </c>
    </row>
    <row r="826" spans="1:3" x14ac:dyDescent="0.2">
      <c r="A826" s="5" t="s">
        <v>4395</v>
      </c>
      <c r="B826" s="5" t="s">
        <v>4396</v>
      </c>
      <c r="C826" s="26">
        <v>27</v>
      </c>
    </row>
    <row r="827" spans="1:3" x14ac:dyDescent="0.2">
      <c r="A827" s="5" t="s">
        <v>4397</v>
      </c>
      <c r="B827" s="5" t="s">
        <v>4398</v>
      </c>
      <c r="C827" s="26">
        <v>315</v>
      </c>
    </row>
    <row r="828" spans="1:3" x14ac:dyDescent="0.2">
      <c r="A828" s="5" t="s">
        <v>4399</v>
      </c>
      <c r="B828" s="5" t="s">
        <v>4400</v>
      </c>
      <c r="C828" s="26">
        <v>183</v>
      </c>
    </row>
    <row r="829" spans="1:3" x14ac:dyDescent="0.2">
      <c r="A829" s="5" t="s">
        <v>4401</v>
      </c>
      <c r="B829" s="5" t="s">
        <v>4402</v>
      </c>
      <c r="C829" s="26">
        <v>96</v>
      </c>
    </row>
    <row r="830" spans="1:3" x14ac:dyDescent="0.2">
      <c r="A830" s="5" t="s">
        <v>4403</v>
      </c>
      <c r="B830" s="5" t="s">
        <v>4404</v>
      </c>
      <c r="C830" s="26">
        <v>69</v>
      </c>
    </row>
    <row r="831" spans="1:3" x14ac:dyDescent="0.2">
      <c r="A831" s="5" t="s">
        <v>4405</v>
      </c>
      <c r="B831" s="5" t="s">
        <v>4406</v>
      </c>
      <c r="C831" s="26">
        <v>1641</v>
      </c>
    </row>
    <row r="832" spans="1:3" x14ac:dyDescent="0.2">
      <c r="A832" s="5" t="s">
        <v>4407</v>
      </c>
      <c r="B832" s="5" t="s">
        <v>4408</v>
      </c>
      <c r="C832" s="26">
        <v>390</v>
      </c>
    </row>
    <row r="833" spans="1:3" x14ac:dyDescent="0.2">
      <c r="A833" s="5" t="s">
        <v>4409</v>
      </c>
      <c r="B833" s="5" t="s">
        <v>4410</v>
      </c>
      <c r="C833" s="26">
        <v>1452</v>
      </c>
    </row>
    <row r="834" spans="1:3" x14ac:dyDescent="0.2">
      <c r="A834" s="5" t="s">
        <v>4411</v>
      </c>
      <c r="B834" s="5" t="s">
        <v>4412</v>
      </c>
      <c r="C834" s="26">
        <v>690</v>
      </c>
    </row>
    <row r="835" spans="1:3" x14ac:dyDescent="0.2">
      <c r="A835" s="5" t="s">
        <v>4413</v>
      </c>
      <c r="B835" s="5" t="s">
        <v>4414</v>
      </c>
      <c r="C835" s="26">
        <v>210</v>
      </c>
    </row>
    <row r="836" spans="1:3" x14ac:dyDescent="0.2">
      <c r="A836" s="5" t="s">
        <v>4415</v>
      </c>
      <c r="B836" s="5" t="s">
        <v>4416</v>
      </c>
      <c r="C836" s="26">
        <v>33</v>
      </c>
    </row>
    <row r="837" spans="1:3" x14ac:dyDescent="0.2">
      <c r="A837" s="5" t="s">
        <v>4417</v>
      </c>
      <c r="B837" s="5" t="s">
        <v>4418</v>
      </c>
      <c r="C837" s="26">
        <v>126</v>
      </c>
    </row>
    <row r="838" spans="1:3" x14ac:dyDescent="0.2">
      <c r="A838" s="5" t="s">
        <v>4419</v>
      </c>
      <c r="B838" s="5" t="s">
        <v>4420</v>
      </c>
      <c r="C838" s="26">
        <v>243</v>
      </c>
    </row>
    <row r="839" spans="1:3" x14ac:dyDescent="0.2">
      <c r="A839" s="5" t="s">
        <v>4421</v>
      </c>
      <c r="B839" s="5" t="s">
        <v>4422</v>
      </c>
      <c r="C839" s="26">
        <v>675</v>
      </c>
    </row>
    <row r="840" spans="1:3" x14ac:dyDescent="0.2">
      <c r="A840" s="5" t="s">
        <v>4423</v>
      </c>
      <c r="B840" s="5" t="s">
        <v>4424</v>
      </c>
      <c r="C840" s="26">
        <v>249</v>
      </c>
    </row>
    <row r="841" spans="1:3" x14ac:dyDescent="0.2">
      <c r="A841" s="5" t="s">
        <v>4425</v>
      </c>
      <c r="B841" s="5" t="s">
        <v>4426</v>
      </c>
      <c r="C841" s="26">
        <v>219</v>
      </c>
    </row>
    <row r="842" spans="1:3" x14ac:dyDescent="0.2">
      <c r="A842" s="5" t="s">
        <v>4427</v>
      </c>
      <c r="B842" s="5" t="s">
        <v>4428</v>
      </c>
      <c r="C842" s="26">
        <v>27</v>
      </c>
    </row>
    <row r="843" spans="1:3" x14ac:dyDescent="0.2">
      <c r="A843" s="5" t="s">
        <v>4429</v>
      </c>
      <c r="B843" s="5" t="s">
        <v>4430</v>
      </c>
      <c r="C843" s="26">
        <v>3513</v>
      </c>
    </row>
    <row r="844" spans="1:3" x14ac:dyDescent="0.2">
      <c r="A844" s="5" t="s">
        <v>4431</v>
      </c>
      <c r="B844" s="5" t="s">
        <v>4432</v>
      </c>
      <c r="C844" s="26">
        <v>12</v>
      </c>
    </row>
    <row r="845" spans="1:3" x14ac:dyDescent="0.2">
      <c r="A845" s="5" t="s">
        <v>4433</v>
      </c>
      <c r="B845" s="5" t="s">
        <v>4434</v>
      </c>
      <c r="C845" s="26">
        <v>138</v>
      </c>
    </row>
    <row r="846" spans="1:3" x14ac:dyDescent="0.2">
      <c r="A846" s="5" t="s">
        <v>4435</v>
      </c>
      <c r="B846" s="5" t="s">
        <v>4436</v>
      </c>
      <c r="C846" s="26">
        <v>129</v>
      </c>
    </row>
    <row r="847" spans="1:3" x14ac:dyDescent="0.2">
      <c r="A847" s="5" t="s">
        <v>4437</v>
      </c>
      <c r="B847" s="5" t="s">
        <v>4438</v>
      </c>
      <c r="C847" s="26">
        <v>525</v>
      </c>
    </row>
    <row r="848" spans="1:3" x14ac:dyDescent="0.2">
      <c r="A848" s="5" t="s">
        <v>4439</v>
      </c>
      <c r="B848" s="5" t="s">
        <v>4440</v>
      </c>
      <c r="C848" s="26">
        <v>132</v>
      </c>
    </row>
    <row r="849" spans="1:3" x14ac:dyDescent="0.2">
      <c r="A849" s="5" t="s">
        <v>4441</v>
      </c>
      <c r="B849" s="5" t="s">
        <v>4442</v>
      </c>
      <c r="C849" s="26">
        <v>141</v>
      </c>
    </row>
    <row r="850" spans="1:3" x14ac:dyDescent="0.2">
      <c r="A850" s="5" t="s">
        <v>4443</v>
      </c>
      <c r="B850" s="5" t="s">
        <v>4444</v>
      </c>
      <c r="C850" s="26">
        <v>123</v>
      </c>
    </row>
    <row r="851" spans="1:3" x14ac:dyDescent="0.2">
      <c r="A851" s="5" t="s">
        <v>4445</v>
      </c>
      <c r="B851" s="5" t="s">
        <v>4446</v>
      </c>
      <c r="C851" s="26">
        <v>588</v>
      </c>
    </row>
    <row r="852" spans="1:3" x14ac:dyDescent="0.2">
      <c r="A852" s="5" t="s">
        <v>4447</v>
      </c>
      <c r="B852" s="5" t="s">
        <v>4448</v>
      </c>
      <c r="C852" s="26">
        <v>75</v>
      </c>
    </row>
    <row r="853" spans="1:3" x14ac:dyDescent="0.2">
      <c r="A853" s="5" t="s">
        <v>4449</v>
      </c>
      <c r="B853" s="5" t="s">
        <v>4450</v>
      </c>
      <c r="C853" s="26">
        <v>267</v>
      </c>
    </row>
    <row r="854" spans="1:3" x14ac:dyDescent="0.2">
      <c r="A854" s="5" t="s">
        <v>4451</v>
      </c>
      <c r="B854" s="5" t="s">
        <v>4452</v>
      </c>
      <c r="C854" s="26">
        <v>696</v>
      </c>
    </row>
    <row r="855" spans="1:3" x14ac:dyDescent="0.2">
      <c r="A855" s="5" t="s">
        <v>4453</v>
      </c>
      <c r="B855" s="5" t="s">
        <v>4454</v>
      </c>
      <c r="C855" s="26">
        <v>8241</v>
      </c>
    </row>
    <row r="856" spans="1:3" x14ac:dyDescent="0.2">
      <c r="A856" s="5" t="s">
        <v>4455</v>
      </c>
      <c r="B856" s="5" t="s">
        <v>4456</v>
      </c>
      <c r="C856" s="26">
        <v>1542</v>
      </c>
    </row>
    <row r="857" spans="1:3" x14ac:dyDescent="0.2">
      <c r="A857" s="5" t="s">
        <v>4457</v>
      </c>
      <c r="B857" s="5" t="s">
        <v>4458</v>
      </c>
      <c r="C857" s="26">
        <v>873</v>
      </c>
    </row>
    <row r="858" spans="1:3" x14ac:dyDescent="0.2">
      <c r="A858" s="5" t="s">
        <v>4459</v>
      </c>
      <c r="B858" s="5" t="s">
        <v>4460</v>
      </c>
      <c r="C858" s="26">
        <v>576</v>
      </c>
    </row>
    <row r="859" spans="1:3" x14ac:dyDescent="0.2">
      <c r="A859" s="5" t="s">
        <v>4461</v>
      </c>
      <c r="B859" s="5" t="s">
        <v>4462</v>
      </c>
      <c r="C859" s="26">
        <v>42</v>
      </c>
    </row>
    <row r="860" spans="1:3" x14ac:dyDescent="0.2">
      <c r="A860" s="5" t="s">
        <v>4463</v>
      </c>
      <c r="B860" s="5" t="s">
        <v>4464</v>
      </c>
      <c r="C860" s="26">
        <v>6027</v>
      </c>
    </row>
    <row r="861" spans="1:3" x14ac:dyDescent="0.2">
      <c r="A861" s="5" t="s">
        <v>4465</v>
      </c>
      <c r="B861" s="5" t="s">
        <v>4466</v>
      </c>
      <c r="C861" s="26">
        <v>333</v>
      </c>
    </row>
    <row r="862" spans="1:3" x14ac:dyDescent="0.2">
      <c r="A862" s="5" t="s">
        <v>4467</v>
      </c>
      <c r="B862" s="5" t="s">
        <v>4468</v>
      </c>
      <c r="C862" s="26">
        <v>183</v>
      </c>
    </row>
    <row r="863" spans="1:3" x14ac:dyDescent="0.2">
      <c r="A863" s="5" t="s">
        <v>4469</v>
      </c>
      <c r="B863" s="5" t="s">
        <v>4470</v>
      </c>
      <c r="C863" s="26">
        <v>36</v>
      </c>
    </row>
    <row r="864" spans="1:3" x14ac:dyDescent="0.2">
      <c r="A864" s="5" t="s">
        <v>4471</v>
      </c>
      <c r="B864" s="5" t="s">
        <v>4472</v>
      </c>
      <c r="C864" s="26">
        <v>165</v>
      </c>
    </row>
    <row r="865" spans="1:3" x14ac:dyDescent="0.2">
      <c r="A865" s="5" t="s">
        <v>4473</v>
      </c>
      <c r="B865" s="5" t="s">
        <v>4474</v>
      </c>
      <c r="C865" s="26">
        <v>288</v>
      </c>
    </row>
    <row r="866" spans="1:3" x14ac:dyDescent="0.2">
      <c r="A866" s="5" t="s">
        <v>4475</v>
      </c>
      <c r="B866" s="5" t="s">
        <v>4476</v>
      </c>
      <c r="C866" s="26">
        <v>366</v>
      </c>
    </row>
    <row r="867" spans="1:3" x14ac:dyDescent="0.2">
      <c r="A867" s="5" t="s">
        <v>4477</v>
      </c>
      <c r="B867" s="5" t="s">
        <v>4478</v>
      </c>
      <c r="C867" s="26">
        <v>153</v>
      </c>
    </row>
    <row r="868" spans="1:3" x14ac:dyDescent="0.2">
      <c r="A868" s="5" t="s">
        <v>4479</v>
      </c>
      <c r="B868" s="5" t="s">
        <v>4480</v>
      </c>
      <c r="C868" s="26">
        <v>150</v>
      </c>
    </row>
    <row r="869" spans="1:3" x14ac:dyDescent="0.2">
      <c r="A869" s="5" t="s">
        <v>4481</v>
      </c>
      <c r="B869" s="5" t="s">
        <v>4482</v>
      </c>
      <c r="C869" s="26">
        <v>897</v>
      </c>
    </row>
    <row r="870" spans="1:3" x14ac:dyDescent="0.2">
      <c r="A870" s="5" t="s">
        <v>4483</v>
      </c>
      <c r="B870" s="5" t="s">
        <v>4484</v>
      </c>
      <c r="C870" s="26">
        <v>192</v>
      </c>
    </row>
    <row r="871" spans="1:3" x14ac:dyDescent="0.2">
      <c r="A871" s="5" t="s">
        <v>4485</v>
      </c>
      <c r="B871" s="5" t="s">
        <v>4486</v>
      </c>
      <c r="C871" s="26">
        <v>339</v>
      </c>
    </row>
    <row r="872" spans="1:3" x14ac:dyDescent="0.2">
      <c r="A872" s="5" t="s">
        <v>4487</v>
      </c>
      <c r="B872" s="5" t="s">
        <v>4488</v>
      </c>
      <c r="C872" s="26">
        <v>5520</v>
      </c>
    </row>
    <row r="873" spans="1:3" x14ac:dyDescent="0.2">
      <c r="A873" s="5" t="s">
        <v>4489</v>
      </c>
      <c r="B873" s="5" t="s">
        <v>4490</v>
      </c>
      <c r="C873" s="26">
        <v>336</v>
      </c>
    </row>
    <row r="874" spans="1:3" x14ac:dyDescent="0.2">
      <c r="A874" s="5" t="s">
        <v>4491</v>
      </c>
      <c r="B874" s="5" t="s">
        <v>4492</v>
      </c>
      <c r="C874" s="26">
        <v>4002</v>
      </c>
    </row>
    <row r="875" spans="1:3" x14ac:dyDescent="0.2">
      <c r="A875" s="5" t="s">
        <v>4493</v>
      </c>
      <c r="B875" s="5" t="s">
        <v>4494</v>
      </c>
      <c r="C875" s="26">
        <v>0</v>
      </c>
    </row>
    <row r="876" spans="1:3" x14ac:dyDescent="0.2">
      <c r="A876" s="5" t="s">
        <v>4495</v>
      </c>
      <c r="B876" s="5" t="s">
        <v>4496</v>
      </c>
      <c r="C876" s="26">
        <v>105</v>
      </c>
    </row>
    <row r="877" spans="1:3" x14ac:dyDescent="0.2">
      <c r="A877" s="5" t="s">
        <v>4497</v>
      </c>
      <c r="B877" s="5" t="s">
        <v>4498</v>
      </c>
      <c r="C877" s="26">
        <v>4128</v>
      </c>
    </row>
    <row r="878" spans="1:3" x14ac:dyDescent="0.2">
      <c r="A878" s="5" t="s">
        <v>4499</v>
      </c>
      <c r="B878" s="5" t="s">
        <v>4500</v>
      </c>
      <c r="C878" s="26">
        <v>267</v>
      </c>
    </row>
    <row r="879" spans="1:3" x14ac:dyDescent="0.2">
      <c r="A879" s="5" t="s">
        <v>4501</v>
      </c>
      <c r="B879" s="5" t="s">
        <v>4502</v>
      </c>
      <c r="C879" s="26">
        <v>1275</v>
      </c>
    </row>
    <row r="880" spans="1:3" x14ac:dyDescent="0.2">
      <c r="A880" s="5" t="s">
        <v>4503</v>
      </c>
      <c r="B880" s="5" t="s">
        <v>4504</v>
      </c>
      <c r="C880" s="26">
        <v>6354</v>
      </c>
    </row>
    <row r="881" spans="1:3" x14ac:dyDescent="0.2">
      <c r="A881" s="5" t="s">
        <v>4505</v>
      </c>
      <c r="B881" s="5" t="s">
        <v>4506</v>
      </c>
      <c r="C881" s="26">
        <v>1314</v>
      </c>
    </row>
    <row r="882" spans="1:3" x14ac:dyDescent="0.2">
      <c r="A882" s="5" t="s">
        <v>4507</v>
      </c>
      <c r="B882" s="5" t="s">
        <v>4508</v>
      </c>
      <c r="C882" s="26">
        <v>396</v>
      </c>
    </row>
    <row r="883" spans="1:3" x14ac:dyDescent="0.2">
      <c r="A883" s="5" t="s">
        <v>4509</v>
      </c>
      <c r="B883" s="5" t="s">
        <v>4510</v>
      </c>
      <c r="C883" s="26">
        <v>1272</v>
      </c>
    </row>
    <row r="884" spans="1:3" x14ac:dyDescent="0.2">
      <c r="A884" s="5" t="s">
        <v>4511</v>
      </c>
      <c r="B884" s="5" t="s">
        <v>4512</v>
      </c>
      <c r="C884" s="26">
        <v>21</v>
      </c>
    </row>
    <row r="885" spans="1:3" x14ac:dyDescent="0.2">
      <c r="A885" s="5" t="s">
        <v>4513</v>
      </c>
      <c r="B885" s="5" t="s">
        <v>4514</v>
      </c>
      <c r="C885" s="26">
        <v>252</v>
      </c>
    </row>
    <row r="886" spans="1:3" x14ac:dyDescent="0.2">
      <c r="A886" s="5" t="s">
        <v>4515</v>
      </c>
      <c r="B886" s="5" t="s">
        <v>4516</v>
      </c>
      <c r="C886" s="26">
        <v>177</v>
      </c>
    </row>
    <row r="887" spans="1:3" x14ac:dyDescent="0.2">
      <c r="A887" s="5" t="s">
        <v>4517</v>
      </c>
      <c r="B887" s="5" t="s">
        <v>4518</v>
      </c>
      <c r="C887" s="26">
        <v>267</v>
      </c>
    </row>
    <row r="888" spans="1:3" x14ac:dyDescent="0.2">
      <c r="A888" s="5" t="s">
        <v>4519</v>
      </c>
      <c r="B888" s="5" t="s">
        <v>4520</v>
      </c>
      <c r="C888" s="26">
        <v>3738</v>
      </c>
    </row>
    <row r="889" spans="1:3" x14ac:dyDescent="0.2">
      <c r="A889" s="5" t="s">
        <v>4521</v>
      </c>
      <c r="B889" s="5" t="s">
        <v>4522</v>
      </c>
      <c r="C889" s="26">
        <v>4845</v>
      </c>
    </row>
    <row r="890" spans="1:3" x14ac:dyDescent="0.2">
      <c r="A890" s="5" t="s">
        <v>4523</v>
      </c>
      <c r="B890" s="5" t="s">
        <v>4524</v>
      </c>
      <c r="C890" s="26">
        <v>138</v>
      </c>
    </row>
    <row r="891" spans="1:3" x14ac:dyDescent="0.2">
      <c r="A891" s="5" t="s">
        <v>4525</v>
      </c>
      <c r="B891" s="5" t="s">
        <v>4526</v>
      </c>
      <c r="C891" s="26">
        <v>7740</v>
      </c>
    </row>
    <row r="892" spans="1:3" x14ac:dyDescent="0.2">
      <c r="A892" s="5" t="s">
        <v>4527</v>
      </c>
      <c r="B892" s="5" t="s">
        <v>4528</v>
      </c>
      <c r="C892" s="26">
        <v>612</v>
      </c>
    </row>
    <row r="893" spans="1:3" x14ac:dyDescent="0.2">
      <c r="A893" s="5" t="s">
        <v>4529</v>
      </c>
      <c r="B893" s="5" t="s">
        <v>4530</v>
      </c>
      <c r="C893" s="26">
        <v>522</v>
      </c>
    </row>
    <row r="894" spans="1:3" x14ac:dyDescent="0.2">
      <c r="A894" s="5" t="s">
        <v>4531</v>
      </c>
      <c r="B894" s="5" t="s">
        <v>4532</v>
      </c>
      <c r="C894" s="26">
        <v>1098</v>
      </c>
    </row>
    <row r="895" spans="1:3" x14ac:dyDescent="0.2">
      <c r="A895" s="5" t="s">
        <v>4533</v>
      </c>
      <c r="B895" s="5" t="s">
        <v>4534</v>
      </c>
      <c r="C895" s="26">
        <v>36</v>
      </c>
    </row>
    <row r="896" spans="1:3" x14ac:dyDescent="0.2">
      <c r="A896" s="5" t="s">
        <v>4535</v>
      </c>
      <c r="B896" s="5" t="s">
        <v>4536</v>
      </c>
      <c r="C896" s="26">
        <v>5538</v>
      </c>
    </row>
    <row r="897" spans="1:3" x14ac:dyDescent="0.2">
      <c r="A897" s="5" t="s">
        <v>4537</v>
      </c>
      <c r="B897" s="5" t="s">
        <v>4538</v>
      </c>
      <c r="C897" s="26">
        <v>34560</v>
      </c>
    </row>
    <row r="898" spans="1:3" x14ac:dyDescent="0.2">
      <c r="A898" s="5" t="s">
        <v>4539</v>
      </c>
      <c r="B898" s="5" t="s">
        <v>4540</v>
      </c>
      <c r="C898" s="26">
        <v>135</v>
      </c>
    </row>
    <row r="899" spans="1:3" x14ac:dyDescent="0.2">
      <c r="A899" s="5" t="s">
        <v>4541</v>
      </c>
      <c r="B899" s="5" t="s">
        <v>4542</v>
      </c>
      <c r="C899" s="26">
        <v>963</v>
      </c>
    </row>
    <row r="900" spans="1:3" x14ac:dyDescent="0.2">
      <c r="A900" s="5" t="s">
        <v>4543</v>
      </c>
      <c r="B900" s="5" t="s">
        <v>4544</v>
      </c>
      <c r="C900" s="26">
        <v>1341</v>
      </c>
    </row>
    <row r="901" spans="1:3" x14ac:dyDescent="0.2">
      <c r="A901" s="5" t="s">
        <v>4545</v>
      </c>
      <c r="B901" s="5" t="s">
        <v>4546</v>
      </c>
      <c r="C901" s="26">
        <v>315</v>
      </c>
    </row>
    <row r="902" spans="1:3" x14ac:dyDescent="0.2">
      <c r="A902" s="5" t="s">
        <v>4547</v>
      </c>
      <c r="B902" s="5" t="s">
        <v>4548</v>
      </c>
      <c r="C902" s="26">
        <v>26610</v>
      </c>
    </row>
    <row r="903" spans="1:3" x14ac:dyDescent="0.2">
      <c r="A903" s="5" t="s">
        <v>4549</v>
      </c>
      <c r="B903" s="5" t="s">
        <v>4550</v>
      </c>
      <c r="C903" s="26">
        <v>3675</v>
      </c>
    </row>
    <row r="904" spans="1:3" x14ac:dyDescent="0.2">
      <c r="A904" s="5" t="s">
        <v>4551</v>
      </c>
      <c r="B904" s="5" t="s">
        <v>4552</v>
      </c>
      <c r="C904" s="26">
        <v>36549</v>
      </c>
    </row>
    <row r="905" spans="1:3" x14ac:dyDescent="0.2">
      <c r="A905" s="5" t="s">
        <v>4553</v>
      </c>
      <c r="B905" s="5" t="s">
        <v>4554</v>
      </c>
      <c r="C905" s="26">
        <v>2028</v>
      </c>
    </row>
    <row r="906" spans="1:3" x14ac:dyDescent="0.2">
      <c r="A906" s="5" t="s">
        <v>4555</v>
      </c>
      <c r="B906" s="5" t="s">
        <v>4556</v>
      </c>
      <c r="C906" s="26">
        <v>5889</v>
      </c>
    </row>
    <row r="907" spans="1:3" x14ac:dyDescent="0.2">
      <c r="A907" s="5" t="s">
        <v>4557</v>
      </c>
      <c r="B907" s="5" t="s">
        <v>4558</v>
      </c>
      <c r="C907" s="26">
        <v>618</v>
      </c>
    </row>
    <row r="908" spans="1:3" x14ac:dyDescent="0.2">
      <c r="A908" s="5" t="s">
        <v>4559</v>
      </c>
      <c r="B908" s="5" t="s">
        <v>4560</v>
      </c>
      <c r="C908" s="26">
        <v>2454</v>
      </c>
    </row>
    <row r="909" spans="1:3" x14ac:dyDescent="0.2">
      <c r="A909" s="5" t="s">
        <v>4561</v>
      </c>
      <c r="B909" s="5" t="s">
        <v>4562</v>
      </c>
      <c r="C909" s="26">
        <v>255</v>
      </c>
    </row>
    <row r="910" spans="1:3" x14ac:dyDescent="0.2">
      <c r="A910" s="5" t="s">
        <v>4563</v>
      </c>
      <c r="B910" s="5" t="s">
        <v>4564</v>
      </c>
      <c r="C910" s="26">
        <v>168</v>
      </c>
    </row>
    <row r="911" spans="1:3" x14ac:dyDescent="0.2">
      <c r="A911" s="5" t="s">
        <v>4565</v>
      </c>
      <c r="B911" s="5" t="s">
        <v>4566</v>
      </c>
      <c r="C911" s="26">
        <v>450</v>
      </c>
    </row>
    <row r="912" spans="1:3" x14ac:dyDescent="0.2">
      <c r="A912" s="5" t="s">
        <v>4567</v>
      </c>
      <c r="B912" s="5" t="s">
        <v>4568</v>
      </c>
      <c r="C912" s="26">
        <v>612</v>
      </c>
    </row>
    <row r="913" spans="1:3" x14ac:dyDescent="0.2">
      <c r="A913" s="5" t="s">
        <v>4569</v>
      </c>
      <c r="B913" s="5" t="s">
        <v>4570</v>
      </c>
      <c r="C913" s="26">
        <v>159</v>
      </c>
    </row>
    <row r="914" spans="1:3" x14ac:dyDescent="0.2">
      <c r="A914" s="5" t="s">
        <v>4571</v>
      </c>
      <c r="B914" s="5" t="s">
        <v>4572</v>
      </c>
      <c r="C914" s="26">
        <v>11382</v>
      </c>
    </row>
    <row r="915" spans="1:3" x14ac:dyDescent="0.2">
      <c r="A915" s="5" t="s">
        <v>4573</v>
      </c>
      <c r="B915" s="5" t="s">
        <v>4574</v>
      </c>
      <c r="C915" s="26">
        <v>186</v>
      </c>
    </row>
    <row r="916" spans="1:3" x14ac:dyDescent="0.2">
      <c r="A916" s="5" t="s">
        <v>4575</v>
      </c>
      <c r="B916" s="5" t="s">
        <v>4576</v>
      </c>
      <c r="C916" s="26">
        <v>252</v>
      </c>
    </row>
    <row r="917" spans="1:3" x14ac:dyDescent="0.2">
      <c r="A917" s="5" t="s">
        <v>4577</v>
      </c>
      <c r="B917" s="5" t="s">
        <v>4578</v>
      </c>
      <c r="C917" s="26">
        <v>105</v>
      </c>
    </row>
    <row r="918" spans="1:3" x14ac:dyDescent="0.2">
      <c r="A918" s="5" t="s">
        <v>4579</v>
      </c>
      <c r="B918" s="5" t="s">
        <v>4580</v>
      </c>
      <c r="C918" s="26">
        <v>1683</v>
      </c>
    </row>
    <row r="919" spans="1:3" x14ac:dyDescent="0.2">
      <c r="A919" s="5" t="s">
        <v>4581</v>
      </c>
      <c r="B919" s="5" t="s">
        <v>4582</v>
      </c>
      <c r="C919" s="26">
        <v>2382</v>
      </c>
    </row>
    <row r="920" spans="1:3" x14ac:dyDescent="0.2">
      <c r="A920" s="5" t="s">
        <v>4583</v>
      </c>
      <c r="B920" s="5" t="s">
        <v>4584</v>
      </c>
      <c r="C920" s="26">
        <v>693</v>
      </c>
    </row>
    <row r="921" spans="1:3" x14ac:dyDescent="0.2">
      <c r="A921" s="5" t="s">
        <v>4585</v>
      </c>
      <c r="B921" s="5" t="s">
        <v>4586</v>
      </c>
      <c r="C921" s="26">
        <v>1107</v>
      </c>
    </row>
    <row r="922" spans="1:3" x14ac:dyDescent="0.2">
      <c r="A922" s="5" t="s">
        <v>4587</v>
      </c>
      <c r="B922" s="5" t="s">
        <v>4588</v>
      </c>
      <c r="C922" s="26">
        <v>297</v>
      </c>
    </row>
    <row r="923" spans="1:3" x14ac:dyDescent="0.2">
      <c r="A923" s="5" t="s">
        <v>4589</v>
      </c>
      <c r="B923" s="5" t="s">
        <v>4590</v>
      </c>
      <c r="C923" s="26">
        <v>288</v>
      </c>
    </row>
    <row r="924" spans="1:3" x14ac:dyDescent="0.2">
      <c r="A924" s="5" t="s">
        <v>4591</v>
      </c>
      <c r="B924" s="5" t="s">
        <v>4592</v>
      </c>
      <c r="C924" s="26">
        <v>933</v>
      </c>
    </row>
    <row r="925" spans="1:3" x14ac:dyDescent="0.2">
      <c r="A925" s="5" t="s">
        <v>4593</v>
      </c>
      <c r="B925" s="5" t="s">
        <v>4594</v>
      </c>
      <c r="C925" s="26">
        <v>3057</v>
      </c>
    </row>
    <row r="926" spans="1:3" x14ac:dyDescent="0.2">
      <c r="A926" s="5" t="s">
        <v>4595</v>
      </c>
      <c r="B926" s="5" t="s">
        <v>4596</v>
      </c>
      <c r="C926" s="26">
        <v>660</v>
      </c>
    </row>
    <row r="927" spans="1:3" x14ac:dyDescent="0.2">
      <c r="A927" s="5" t="s">
        <v>4597</v>
      </c>
      <c r="B927" s="5" t="s">
        <v>4598</v>
      </c>
      <c r="C927" s="26">
        <v>129</v>
      </c>
    </row>
    <row r="928" spans="1:3" x14ac:dyDescent="0.2">
      <c r="A928" s="5" t="s">
        <v>4599</v>
      </c>
      <c r="B928" s="5" t="s">
        <v>4600</v>
      </c>
      <c r="C928" s="26">
        <v>12</v>
      </c>
    </row>
    <row r="929" spans="1:3" x14ac:dyDescent="0.2">
      <c r="A929" s="5" t="s">
        <v>4601</v>
      </c>
      <c r="B929" s="5" t="s">
        <v>4602</v>
      </c>
      <c r="C929" s="26">
        <v>129</v>
      </c>
    </row>
    <row r="930" spans="1:3" x14ac:dyDescent="0.2">
      <c r="A930" s="5" t="s">
        <v>4603</v>
      </c>
      <c r="B930" s="5" t="s">
        <v>4604</v>
      </c>
      <c r="C930" s="26">
        <v>57</v>
      </c>
    </row>
    <row r="931" spans="1:3" x14ac:dyDescent="0.2">
      <c r="A931" s="5" t="s">
        <v>4605</v>
      </c>
      <c r="B931" s="5" t="s">
        <v>4606</v>
      </c>
      <c r="C931" s="26">
        <v>744</v>
      </c>
    </row>
    <row r="932" spans="1:3" x14ac:dyDescent="0.2">
      <c r="A932" s="5" t="s">
        <v>4607</v>
      </c>
      <c r="B932" s="5" t="s">
        <v>4608</v>
      </c>
      <c r="C932" s="26">
        <v>120</v>
      </c>
    </row>
    <row r="933" spans="1:3" x14ac:dyDescent="0.2">
      <c r="A933" s="5" t="s">
        <v>4609</v>
      </c>
      <c r="B933" s="5" t="s">
        <v>4610</v>
      </c>
      <c r="C933" s="26">
        <v>1374</v>
      </c>
    </row>
    <row r="934" spans="1:3" x14ac:dyDescent="0.2">
      <c r="A934" s="5" t="s">
        <v>4611</v>
      </c>
      <c r="B934" s="5" t="s">
        <v>4612</v>
      </c>
      <c r="C934" s="26">
        <v>504</v>
      </c>
    </row>
    <row r="935" spans="1:3" x14ac:dyDescent="0.2">
      <c r="A935" s="5" t="s">
        <v>4613</v>
      </c>
      <c r="B935" s="5" t="s">
        <v>4614</v>
      </c>
      <c r="C935" s="26">
        <v>231</v>
      </c>
    </row>
    <row r="936" spans="1:3" x14ac:dyDescent="0.2">
      <c r="A936" s="5" t="s">
        <v>4615</v>
      </c>
      <c r="B936" s="5" t="s">
        <v>4616</v>
      </c>
      <c r="C936" s="26">
        <v>3078</v>
      </c>
    </row>
    <row r="937" spans="1:3" x14ac:dyDescent="0.2">
      <c r="A937" s="5" t="s">
        <v>4617</v>
      </c>
      <c r="B937" s="5" t="s">
        <v>4618</v>
      </c>
      <c r="C937" s="26">
        <v>279</v>
      </c>
    </row>
    <row r="938" spans="1:3" x14ac:dyDescent="0.2">
      <c r="A938" s="5" t="s">
        <v>4619</v>
      </c>
      <c r="B938" s="5" t="s">
        <v>4620</v>
      </c>
      <c r="C938" s="26">
        <v>177</v>
      </c>
    </row>
    <row r="939" spans="1:3" x14ac:dyDescent="0.2">
      <c r="A939" s="5" t="s">
        <v>4621</v>
      </c>
      <c r="B939" s="5" t="s">
        <v>4622</v>
      </c>
      <c r="C939" s="26">
        <v>21</v>
      </c>
    </row>
    <row r="940" spans="1:3" x14ac:dyDescent="0.2">
      <c r="A940" s="5" t="s">
        <v>4623</v>
      </c>
      <c r="B940" s="5" t="s">
        <v>4624</v>
      </c>
      <c r="C940" s="26">
        <v>561</v>
      </c>
    </row>
    <row r="941" spans="1:3" x14ac:dyDescent="0.2">
      <c r="A941" s="5" t="s">
        <v>4625</v>
      </c>
      <c r="B941" s="5" t="s">
        <v>4626</v>
      </c>
      <c r="C941" s="26">
        <v>3147</v>
      </c>
    </row>
    <row r="942" spans="1:3" x14ac:dyDescent="0.2">
      <c r="A942" s="5" t="s">
        <v>4627</v>
      </c>
      <c r="B942" s="5" t="s">
        <v>4628</v>
      </c>
      <c r="C942" s="26">
        <v>2544</v>
      </c>
    </row>
    <row r="943" spans="1:3" x14ac:dyDescent="0.2">
      <c r="A943" s="5" t="s">
        <v>4629</v>
      </c>
      <c r="B943" s="5" t="s">
        <v>4630</v>
      </c>
      <c r="C943" s="26">
        <v>4785</v>
      </c>
    </row>
    <row r="944" spans="1:3" x14ac:dyDescent="0.2">
      <c r="A944" s="5" t="s">
        <v>4631</v>
      </c>
      <c r="B944" s="5" t="s">
        <v>4632</v>
      </c>
      <c r="C944" s="26">
        <v>6927</v>
      </c>
    </row>
    <row r="945" spans="1:3" x14ac:dyDescent="0.2">
      <c r="A945" s="5" t="s">
        <v>4633</v>
      </c>
      <c r="B945" s="5" t="s">
        <v>4634</v>
      </c>
      <c r="C945" s="26">
        <v>861</v>
      </c>
    </row>
    <row r="946" spans="1:3" x14ac:dyDescent="0.2">
      <c r="A946" s="5" t="s">
        <v>4635</v>
      </c>
      <c r="B946" s="5" t="s">
        <v>4636</v>
      </c>
      <c r="C946" s="26">
        <v>1743</v>
      </c>
    </row>
    <row r="947" spans="1:3" x14ac:dyDescent="0.2">
      <c r="A947" s="5" t="s">
        <v>4637</v>
      </c>
      <c r="B947" s="5" t="s">
        <v>4638</v>
      </c>
      <c r="C947" s="26">
        <v>12</v>
      </c>
    </row>
    <row r="948" spans="1:3" x14ac:dyDescent="0.2">
      <c r="A948" s="5" t="s">
        <v>4639</v>
      </c>
      <c r="B948" s="5" t="s">
        <v>4640</v>
      </c>
      <c r="C948" s="26">
        <v>10617</v>
      </c>
    </row>
    <row r="949" spans="1:3" x14ac:dyDescent="0.2">
      <c r="A949" s="5" t="s">
        <v>4641</v>
      </c>
      <c r="B949" s="5" t="s">
        <v>4642</v>
      </c>
      <c r="C949" s="26">
        <v>1053</v>
      </c>
    </row>
    <row r="950" spans="1:3" x14ac:dyDescent="0.2">
      <c r="A950" s="5" t="s">
        <v>4643</v>
      </c>
      <c r="B950" s="5" t="s">
        <v>4644</v>
      </c>
      <c r="C950" s="26">
        <v>1827</v>
      </c>
    </row>
    <row r="951" spans="1:3" x14ac:dyDescent="0.2">
      <c r="A951" s="5" t="s">
        <v>4645</v>
      </c>
      <c r="B951" s="5" t="s">
        <v>4646</v>
      </c>
      <c r="C951" s="26">
        <v>42</v>
      </c>
    </row>
    <row r="952" spans="1:3" x14ac:dyDescent="0.2">
      <c r="A952" s="5" t="s">
        <v>4647</v>
      </c>
      <c r="B952" s="5" t="s">
        <v>4648</v>
      </c>
      <c r="C952" s="26">
        <v>165</v>
      </c>
    </row>
    <row r="953" spans="1:3" x14ac:dyDescent="0.2">
      <c r="A953" s="5" t="s">
        <v>4649</v>
      </c>
      <c r="B953" s="5" t="s">
        <v>4650</v>
      </c>
      <c r="C953" s="26">
        <v>4092</v>
      </c>
    </row>
    <row r="954" spans="1:3" x14ac:dyDescent="0.2">
      <c r="A954" s="5" t="s">
        <v>4651</v>
      </c>
      <c r="B954" s="5" t="s">
        <v>4652</v>
      </c>
      <c r="C954" s="26">
        <v>363</v>
      </c>
    </row>
    <row r="955" spans="1:3" x14ac:dyDescent="0.2">
      <c r="A955" s="5" t="s">
        <v>4653</v>
      </c>
      <c r="B955" s="5" t="s">
        <v>4654</v>
      </c>
      <c r="C955" s="26">
        <v>201</v>
      </c>
    </row>
    <row r="956" spans="1:3" x14ac:dyDescent="0.2">
      <c r="A956" s="5" t="s">
        <v>4655</v>
      </c>
      <c r="B956" s="5" t="s">
        <v>4656</v>
      </c>
      <c r="C956" s="26">
        <v>33</v>
      </c>
    </row>
    <row r="957" spans="1:3" x14ac:dyDescent="0.2">
      <c r="A957" s="5" t="s">
        <v>4657</v>
      </c>
      <c r="B957" s="5" t="s">
        <v>4658</v>
      </c>
      <c r="C957" s="26">
        <v>906</v>
      </c>
    </row>
    <row r="958" spans="1:3" x14ac:dyDescent="0.2">
      <c r="A958" s="5" t="s">
        <v>4659</v>
      </c>
      <c r="B958" s="5" t="s">
        <v>4660</v>
      </c>
      <c r="C958" s="26">
        <v>474</v>
      </c>
    </row>
    <row r="959" spans="1:3" x14ac:dyDescent="0.2">
      <c r="A959" s="5" t="s">
        <v>4661</v>
      </c>
      <c r="B959" s="5" t="s">
        <v>4662</v>
      </c>
      <c r="C959" s="26">
        <v>135</v>
      </c>
    </row>
    <row r="960" spans="1:3" x14ac:dyDescent="0.2">
      <c r="A960" s="5" t="s">
        <v>4663</v>
      </c>
      <c r="B960" s="5" t="s">
        <v>4664</v>
      </c>
      <c r="C960" s="26">
        <v>258</v>
      </c>
    </row>
    <row r="961" spans="1:3" x14ac:dyDescent="0.2">
      <c r="A961" s="5" t="s">
        <v>4665</v>
      </c>
      <c r="B961" s="5" t="s">
        <v>4666</v>
      </c>
      <c r="C961" s="26">
        <v>2349</v>
      </c>
    </row>
    <row r="962" spans="1:3" x14ac:dyDescent="0.2">
      <c r="A962" s="5" t="s">
        <v>4667</v>
      </c>
      <c r="B962" s="5" t="s">
        <v>4668</v>
      </c>
      <c r="C962" s="26">
        <v>597</v>
      </c>
    </row>
    <row r="963" spans="1:3" x14ac:dyDescent="0.2">
      <c r="A963" s="5" t="s">
        <v>4669</v>
      </c>
      <c r="B963" s="5" t="s">
        <v>4670</v>
      </c>
      <c r="C963" s="26">
        <v>1458</v>
      </c>
    </row>
    <row r="964" spans="1:3" x14ac:dyDescent="0.2">
      <c r="A964" s="5" t="s">
        <v>4671</v>
      </c>
      <c r="B964" s="5" t="s">
        <v>4672</v>
      </c>
      <c r="C964" s="26">
        <v>90</v>
      </c>
    </row>
    <row r="965" spans="1:3" x14ac:dyDescent="0.2">
      <c r="A965" s="5" t="s">
        <v>4673</v>
      </c>
      <c r="B965" s="5" t="s">
        <v>4674</v>
      </c>
      <c r="C965" s="26">
        <v>51</v>
      </c>
    </row>
    <row r="966" spans="1:3" x14ac:dyDescent="0.2">
      <c r="A966" s="5" t="s">
        <v>4675</v>
      </c>
      <c r="B966" s="5" t="s">
        <v>4676</v>
      </c>
      <c r="C966" s="26">
        <v>144</v>
      </c>
    </row>
    <row r="967" spans="1:3" x14ac:dyDescent="0.2">
      <c r="A967" s="5" t="s">
        <v>4677</v>
      </c>
      <c r="B967" s="5" t="s">
        <v>4678</v>
      </c>
      <c r="C967" s="26">
        <v>0</v>
      </c>
    </row>
    <row r="968" spans="1:3" x14ac:dyDescent="0.2">
      <c r="A968" s="5" t="s">
        <v>4679</v>
      </c>
      <c r="B968" s="5" t="s">
        <v>4680</v>
      </c>
      <c r="C968" s="26">
        <v>657</v>
      </c>
    </row>
    <row r="969" spans="1:3" x14ac:dyDescent="0.2">
      <c r="A969" s="5" t="s">
        <v>4681</v>
      </c>
      <c r="B969" s="5" t="s">
        <v>4682</v>
      </c>
      <c r="C969" s="26">
        <v>195</v>
      </c>
    </row>
    <row r="970" spans="1:3" x14ac:dyDescent="0.2">
      <c r="A970" s="5" t="s">
        <v>4683</v>
      </c>
      <c r="B970" s="5" t="s">
        <v>4684</v>
      </c>
      <c r="C970" s="26">
        <v>405</v>
      </c>
    </row>
    <row r="971" spans="1:3" x14ac:dyDescent="0.2">
      <c r="A971" s="5" t="s">
        <v>4685</v>
      </c>
      <c r="B971" s="5" t="s">
        <v>4686</v>
      </c>
      <c r="C971" s="26">
        <v>354</v>
      </c>
    </row>
    <row r="972" spans="1:3" x14ac:dyDescent="0.2">
      <c r="A972" s="5" t="s">
        <v>4687</v>
      </c>
      <c r="B972" s="5" t="s">
        <v>4688</v>
      </c>
      <c r="C972" s="26">
        <v>228</v>
      </c>
    </row>
    <row r="973" spans="1:3" x14ac:dyDescent="0.2">
      <c r="A973" s="5" t="s">
        <v>4689</v>
      </c>
      <c r="B973" s="5" t="s">
        <v>4690</v>
      </c>
      <c r="C973" s="26">
        <v>5283</v>
      </c>
    </row>
    <row r="974" spans="1:3" x14ac:dyDescent="0.2">
      <c r="A974" s="5" t="s">
        <v>4691</v>
      </c>
      <c r="B974" s="5" t="s">
        <v>4692</v>
      </c>
      <c r="C974" s="26">
        <v>1929</v>
      </c>
    </row>
    <row r="975" spans="1:3" x14ac:dyDescent="0.2">
      <c r="A975" s="5" t="s">
        <v>4693</v>
      </c>
      <c r="B975" s="5" t="s">
        <v>4694</v>
      </c>
      <c r="C975" s="26">
        <v>138</v>
      </c>
    </row>
    <row r="976" spans="1:3" x14ac:dyDescent="0.2">
      <c r="A976" s="5" t="s">
        <v>4695</v>
      </c>
      <c r="B976" s="5" t="s">
        <v>4696</v>
      </c>
      <c r="C976" s="26">
        <v>756</v>
      </c>
    </row>
    <row r="977" spans="1:3" x14ac:dyDescent="0.2">
      <c r="A977" s="5" t="s">
        <v>4697</v>
      </c>
      <c r="B977" s="5" t="s">
        <v>4698</v>
      </c>
      <c r="C977" s="26">
        <v>204</v>
      </c>
    </row>
    <row r="978" spans="1:3" x14ac:dyDescent="0.2">
      <c r="A978" s="5" t="s">
        <v>4699</v>
      </c>
      <c r="B978" s="5" t="s">
        <v>4700</v>
      </c>
      <c r="C978" s="26">
        <v>2178</v>
      </c>
    </row>
    <row r="979" spans="1:3" x14ac:dyDescent="0.2">
      <c r="A979" s="5" t="s">
        <v>4701</v>
      </c>
      <c r="B979" s="5" t="s">
        <v>4702</v>
      </c>
      <c r="C979" s="26">
        <v>276</v>
      </c>
    </row>
    <row r="980" spans="1:3" x14ac:dyDescent="0.2">
      <c r="A980" s="5" t="s">
        <v>4703</v>
      </c>
      <c r="B980" s="5" t="s">
        <v>4704</v>
      </c>
      <c r="C980" s="26">
        <v>144</v>
      </c>
    </row>
    <row r="981" spans="1:3" x14ac:dyDescent="0.2">
      <c r="A981" s="5" t="s">
        <v>4705</v>
      </c>
      <c r="B981" s="5" t="s">
        <v>4706</v>
      </c>
      <c r="C981" s="26">
        <v>3309</v>
      </c>
    </row>
    <row r="982" spans="1:3" x14ac:dyDescent="0.2">
      <c r="A982" s="5" t="s">
        <v>4707</v>
      </c>
      <c r="B982" s="5" t="s">
        <v>4708</v>
      </c>
      <c r="C982" s="26">
        <v>1236</v>
      </c>
    </row>
    <row r="983" spans="1:3" x14ac:dyDescent="0.2">
      <c r="A983" s="5" t="s">
        <v>4709</v>
      </c>
      <c r="B983" s="5" t="s">
        <v>4710</v>
      </c>
      <c r="C983" s="26">
        <v>282</v>
      </c>
    </row>
    <row r="984" spans="1:3" x14ac:dyDescent="0.2">
      <c r="A984" s="5" t="s">
        <v>4711</v>
      </c>
      <c r="B984" s="5" t="s">
        <v>4712</v>
      </c>
      <c r="C984" s="26">
        <v>3987</v>
      </c>
    </row>
    <row r="985" spans="1:3" x14ac:dyDescent="0.2">
      <c r="A985" s="5" t="s">
        <v>4713</v>
      </c>
      <c r="B985" s="5" t="s">
        <v>4714</v>
      </c>
      <c r="C985" s="26">
        <v>3795</v>
      </c>
    </row>
    <row r="986" spans="1:3" x14ac:dyDescent="0.2">
      <c r="A986" s="5" t="s">
        <v>4715</v>
      </c>
      <c r="B986" s="5" t="s">
        <v>4716</v>
      </c>
      <c r="C986" s="26">
        <v>168</v>
      </c>
    </row>
    <row r="987" spans="1:3" x14ac:dyDescent="0.2">
      <c r="A987" s="5" t="s">
        <v>4717</v>
      </c>
      <c r="B987" s="5" t="s">
        <v>4718</v>
      </c>
      <c r="C987" s="26">
        <v>5304</v>
      </c>
    </row>
    <row r="988" spans="1:3" x14ac:dyDescent="0.2">
      <c r="A988" s="5" t="s">
        <v>4719</v>
      </c>
      <c r="B988" s="5" t="s">
        <v>4720</v>
      </c>
      <c r="C988" s="26">
        <v>78</v>
      </c>
    </row>
    <row r="989" spans="1:3" x14ac:dyDescent="0.2">
      <c r="A989" s="5" t="s">
        <v>4721</v>
      </c>
      <c r="B989" s="5" t="s">
        <v>4722</v>
      </c>
      <c r="C989" s="26">
        <v>549</v>
      </c>
    </row>
    <row r="990" spans="1:3" x14ac:dyDescent="0.2">
      <c r="A990" s="5" t="s">
        <v>4723</v>
      </c>
      <c r="B990" s="5" t="s">
        <v>4724</v>
      </c>
      <c r="C990" s="26">
        <v>2010</v>
      </c>
    </row>
    <row r="991" spans="1:3" x14ac:dyDescent="0.2">
      <c r="A991" s="5" t="s">
        <v>4725</v>
      </c>
      <c r="B991" s="5" t="s">
        <v>4726</v>
      </c>
      <c r="C991" s="26">
        <v>1296</v>
      </c>
    </row>
    <row r="992" spans="1:3" x14ac:dyDescent="0.2">
      <c r="A992" s="5" t="s">
        <v>4727</v>
      </c>
      <c r="B992" s="5" t="s">
        <v>4728</v>
      </c>
      <c r="C992" s="26">
        <v>957</v>
      </c>
    </row>
    <row r="993" spans="1:3" x14ac:dyDescent="0.2">
      <c r="A993" s="5" t="s">
        <v>4729</v>
      </c>
      <c r="B993" s="5" t="s">
        <v>4730</v>
      </c>
      <c r="C993" s="26">
        <v>294</v>
      </c>
    </row>
    <row r="994" spans="1:3" x14ac:dyDescent="0.2">
      <c r="A994" s="5" t="s">
        <v>4731</v>
      </c>
      <c r="B994" s="5" t="s">
        <v>4732</v>
      </c>
      <c r="C994" s="26">
        <v>16152</v>
      </c>
    </row>
    <row r="995" spans="1:3" x14ac:dyDescent="0.2">
      <c r="A995" s="5" t="s">
        <v>4733</v>
      </c>
      <c r="B995" s="5" t="s">
        <v>4734</v>
      </c>
      <c r="C995" s="26">
        <v>129</v>
      </c>
    </row>
    <row r="996" spans="1:3" x14ac:dyDescent="0.2">
      <c r="A996" s="5" t="s">
        <v>4735</v>
      </c>
      <c r="B996" s="5" t="s">
        <v>4736</v>
      </c>
      <c r="C996" s="26">
        <v>849</v>
      </c>
    </row>
    <row r="997" spans="1:3" x14ac:dyDescent="0.2">
      <c r="A997" s="5" t="s">
        <v>4737</v>
      </c>
      <c r="B997" s="5" t="s">
        <v>4738</v>
      </c>
      <c r="C997" s="26">
        <v>429</v>
      </c>
    </row>
    <row r="998" spans="1:3" x14ac:dyDescent="0.2">
      <c r="A998" s="5" t="s">
        <v>4739</v>
      </c>
      <c r="B998" s="5" t="s">
        <v>4740</v>
      </c>
      <c r="C998" s="26">
        <v>2613</v>
      </c>
    </row>
    <row r="999" spans="1:3" x14ac:dyDescent="0.2">
      <c r="A999" s="5" t="s">
        <v>4741</v>
      </c>
      <c r="B999" s="5" t="s">
        <v>4742</v>
      </c>
      <c r="C999" s="26">
        <v>1824</v>
      </c>
    </row>
    <row r="1000" spans="1:3" x14ac:dyDescent="0.2">
      <c r="A1000" s="5" t="s">
        <v>4743</v>
      </c>
      <c r="B1000" s="5" t="s">
        <v>4744</v>
      </c>
      <c r="C1000" s="26">
        <v>2775</v>
      </c>
    </row>
    <row r="1001" spans="1:3" x14ac:dyDescent="0.2">
      <c r="A1001" s="5" t="s">
        <v>4745</v>
      </c>
      <c r="B1001" s="5" t="s">
        <v>4746</v>
      </c>
      <c r="C1001" s="26">
        <v>16374</v>
      </c>
    </row>
    <row r="1002" spans="1:3" x14ac:dyDescent="0.2">
      <c r="A1002" s="5" t="s">
        <v>4747</v>
      </c>
      <c r="B1002" s="5" t="s">
        <v>4748</v>
      </c>
      <c r="C1002" s="26">
        <v>2142</v>
      </c>
    </row>
    <row r="1003" spans="1:3" x14ac:dyDescent="0.2">
      <c r="A1003" s="5" t="s">
        <v>4749</v>
      </c>
      <c r="B1003" s="5" t="s">
        <v>4750</v>
      </c>
      <c r="C1003" s="26">
        <v>75</v>
      </c>
    </row>
    <row r="1004" spans="1:3" x14ac:dyDescent="0.2">
      <c r="A1004" s="5" t="s">
        <v>4751</v>
      </c>
      <c r="B1004" s="5" t="s">
        <v>4752</v>
      </c>
      <c r="C1004" s="26">
        <v>2043</v>
      </c>
    </row>
    <row r="1005" spans="1:3" x14ac:dyDescent="0.2">
      <c r="A1005" s="5" t="s">
        <v>4753</v>
      </c>
      <c r="B1005" s="5" t="s">
        <v>4754</v>
      </c>
      <c r="C1005" s="26">
        <v>3459</v>
      </c>
    </row>
    <row r="1006" spans="1:3" x14ac:dyDescent="0.2">
      <c r="A1006" s="5" t="s">
        <v>4755</v>
      </c>
      <c r="B1006" s="5" t="s">
        <v>4756</v>
      </c>
      <c r="C1006" s="26">
        <v>3966</v>
      </c>
    </row>
    <row r="1007" spans="1:3" x14ac:dyDescent="0.2">
      <c r="A1007" s="5" t="s">
        <v>4757</v>
      </c>
      <c r="B1007" s="5" t="s">
        <v>4758</v>
      </c>
      <c r="C1007" s="26">
        <v>1002</v>
      </c>
    </row>
    <row r="1008" spans="1:3" x14ac:dyDescent="0.2">
      <c r="A1008" s="5" t="s">
        <v>4759</v>
      </c>
      <c r="B1008" s="5" t="s">
        <v>4760</v>
      </c>
      <c r="C1008" s="26">
        <v>1131</v>
      </c>
    </row>
    <row r="1009" spans="1:3" x14ac:dyDescent="0.2">
      <c r="A1009" s="5" t="s">
        <v>4761</v>
      </c>
      <c r="B1009" s="5" t="s">
        <v>4762</v>
      </c>
      <c r="C1009" s="26">
        <v>2496</v>
      </c>
    </row>
    <row r="1010" spans="1:3" x14ac:dyDescent="0.2">
      <c r="A1010" s="5" t="s">
        <v>4763</v>
      </c>
      <c r="B1010" s="5" t="s">
        <v>4764</v>
      </c>
      <c r="C1010" s="26">
        <v>72</v>
      </c>
    </row>
    <row r="1011" spans="1:3" x14ac:dyDescent="0.2">
      <c r="A1011" s="5" t="s">
        <v>4765</v>
      </c>
      <c r="B1011" s="5" t="s">
        <v>4766</v>
      </c>
      <c r="C1011" s="26">
        <v>360</v>
      </c>
    </row>
    <row r="1012" spans="1:3" x14ac:dyDescent="0.2">
      <c r="A1012" s="5" t="s">
        <v>4767</v>
      </c>
      <c r="B1012" s="5" t="s">
        <v>4768</v>
      </c>
      <c r="C1012" s="26">
        <v>24</v>
      </c>
    </row>
    <row r="1013" spans="1:3" x14ac:dyDescent="0.2">
      <c r="A1013" s="5" t="s">
        <v>4769</v>
      </c>
      <c r="B1013" s="5" t="s">
        <v>4770</v>
      </c>
      <c r="C1013" s="26">
        <v>87</v>
      </c>
    </row>
    <row r="1014" spans="1:3" x14ac:dyDescent="0.2">
      <c r="A1014" s="5" t="s">
        <v>4771</v>
      </c>
      <c r="B1014" s="5" t="s">
        <v>4772</v>
      </c>
      <c r="C1014" s="26">
        <v>1572</v>
      </c>
    </row>
    <row r="1015" spans="1:3" x14ac:dyDescent="0.2">
      <c r="A1015" s="5" t="s">
        <v>4773</v>
      </c>
      <c r="B1015" s="5" t="s">
        <v>4774</v>
      </c>
      <c r="C1015" s="26">
        <v>213</v>
      </c>
    </row>
    <row r="1016" spans="1:3" x14ac:dyDescent="0.2">
      <c r="A1016" s="5" t="s">
        <v>4775</v>
      </c>
      <c r="B1016" s="5" t="s">
        <v>4776</v>
      </c>
      <c r="C1016" s="26">
        <v>177</v>
      </c>
    </row>
    <row r="1017" spans="1:3" ht="12.75" customHeight="1" x14ac:dyDescent="0.2">
      <c r="A1017" s="5" t="s">
        <v>4777</v>
      </c>
      <c r="B1017" s="5" t="s">
        <v>4778</v>
      </c>
      <c r="C1017" s="26">
        <v>615</v>
      </c>
    </row>
    <row r="1018" spans="1:3" x14ac:dyDescent="0.2">
      <c r="A1018" s="5" t="s">
        <v>4779</v>
      </c>
      <c r="B1018" s="5" t="s">
        <v>4780</v>
      </c>
      <c r="C1018" s="26">
        <v>87</v>
      </c>
    </row>
    <row r="1019" spans="1:3" x14ac:dyDescent="0.2">
      <c r="A1019" s="5" t="s">
        <v>4781</v>
      </c>
      <c r="B1019" s="5" t="s">
        <v>4782</v>
      </c>
      <c r="C1019" s="26">
        <v>483</v>
      </c>
    </row>
    <row r="1020" spans="1:3" x14ac:dyDescent="0.2">
      <c r="A1020" s="5" t="s">
        <v>4783</v>
      </c>
      <c r="B1020" s="5" t="s">
        <v>4784</v>
      </c>
      <c r="C1020" s="26">
        <v>156</v>
      </c>
    </row>
    <row r="1021" spans="1:3" x14ac:dyDescent="0.2">
      <c r="A1021" s="5" t="s">
        <v>4785</v>
      </c>
      <c r="B1021" s="5" t="s">
        <v>4786</v>
      </c>
      <c r="C1021" s="26">
        <v>6</v>
      </c>
    </row>
    <row r="1022" spans="1:3" x14ac:dyDescent="0.2">
      <c r="A1022" s="5" t="s">
        <v>4787</v>
      </c>
      <c r="B1022" s="5" t="s">
        <v>4788</v>
      </c>
      <c r="C1022" s="26">
        <v>84</v>
      </c>
    </row>
    <row r="1023" spans="1:3" x14ac:dyDescent="0.2">
      <c r="A1023" s="5" t="s">
        <v>4789</v>
      </c>
      <c r="B1023" s="5" t="s">
        <v>4790</v>
      </c>
      <c r="C1023" s="26">
        <v>2802</v>
      </c>
    </row>
    <row r="1024" spans="1:3" x14ac:dyDescent="0.2">
      <c r="A1024" s="5" t="s">
        <v>4791</v>
      </c>
      <c r="B1024" s="5" t="s">
        <v>4792</v>
      </c>
      <c r="C1024" s="26">
        <v>60</v>
      </c>
    </row>
    <row r="1025" spans="1:3" x14ac:dyDescent="0.2">
      <c r="A1025" s="5" t="s">
        <v>4793</v>
      </c>
      <c r="B1025" s="5" t="s">
        <v>4794</v>
      </c>
      <c r="C1025" s="26">
        <v>42</v>
      </c>
    </row>
    <row r="1026" spans="1:3" x14ac:dyDescent="0.2">
      <c r="A1026" s="5" t="s">
        <v>4795</v>
      </c>
      <c r="B1026" s="5" t="s">
        <v>4796</v>
      </c>
      <c r="C1026" s="26">
        <v>126</v>
      </c>
    </row>
    <row r="1027" spans="1:3" x14ac:dyDescent="0.2">
      <c r="A1027" s="5" t="s">
        <v>4797</v>
      </c>
      <c r="B1027" s="5" t="s">
        <v>4798</v>
      </c>
      <c r="C1027" s="26">
        <v>1254</v>
      </c>
    </row>
    <row r="1028" spans="1:3" x14ac:dyDescent="0.2">
      <c r="A1028" s="5" t="s">
        <v>4799</v>
      </c>
      <c r="B1028" s="5" t="s">
        <v>4800</v>
      </c>
      <c r="C1028" s="26">
        <v>555</v>
      </c>
    </row>
    <row r="1029" spans="1:3" x14ac:dyDescent="0.2">
      <c r="A1029" s="5" t="s">
        <v>4801</v>
      </c>
      <c r="B1029" s="5" t="s">
        <v>4802</v>
      </c>
      <c r="C1029" s="26">
        <v>1704</v>
      </c>
    </row>
    <row r="1030" spans="1:3" x14ac:dyDescent="0.2">
      <c r="A1030" s="5" t="s">
        <v>4803</v>
      </c>
      <c r="B1030" s="5" t="s">
        <v>4804</v>
      </c>
      <c r="C1030" s="26">
        <v>43971</v>
      </c>
    </row>
    <row r="1031" spans="1:3" x14ac:dyDescent="0.2">
      <c r="A1031" s="5"/>
      <c r="B1031" s="5" t="s">
        <v>40</v>
      </c>
      <c r="C1031" s="26">
        <v>2445141</v>
      </c>
    </row>
    <row r="1032" spans="1:3" x14ac:dyDescent="0.2">
      <c r="A1032" s="5" t="s">
        <v>4805</v>
      </c>
      <c r="B1032" s="5" t="s">
        <v>42</v>
      </c>
      <c r="C1032" s="26">
        <v>0</v>
      </c>
    </row>
    <row r="1033" spans="1:3" x14ac:dyDescent="0.2">
      <c r="A1033" s="5" t="s">
        <v>4806</v>
      </c>
      <c r="B1033" s="5" t="s">
        <v>1099</v>
      </c>
      <c r="C1033" s="26">
        <v>0</v>
      </c>
    </row>
    <row r="1034" spans="1:3" x14ac:dyDescent="0.2">
      <c r="A1034" s="5" t="s">
        <v>4807</v>
      </c>
      <c r="B1034" s="5" t="s">
        <v>44</v>
      </c>
      <c r="C1034" s="26">
        <v>0</v>
      </c>
    </row>
    <row r="1035" spans="1:3" x14ac:dyDescent="0.2">
      <c r="A1035" s="5"/>
      <c r="B1035" s="5"/>
      <c r="C1035" s="26"/>
    </row>
    <row r="1036" spans="1:3" x14ac:dyDescent="0.2">
      <c r="A1036" s="5"/>
      <c r="B1036" s="27" t="s">
        <v>45</v>
      </c>
      <c r="C1036" s="28">
        <v>2445141</v>
      </c>
    </row>
    <row r="1037" spans="1:3" x14ac:dyDescent="0.2">
      <c r="A1037" s="9"/>
      <c r="B1037" s="9"/>
      <c r="C1037" s="9"/>
    </row>
    <row r="1038" spans="1:3" x14ac:dyDescent="0.2">
      <c r="A1038" s="64" t="s">
        <v>7009</v>
      </c>
    </row>
    <row r="1039" spans="1:3" x14ac:dyDescent="0.2">
      <c r="A1039" s="82" t="s">
        <v>6919</v>
      </c>
      <c r="B1039" s="82"/>
    </row>
    <row r="1040" spans="1:3" x14ac:dyDescent="0.2">
      <c r="A1040" s="64" t="s">
        <v>6917</v>
      </c>
    </row>
    <row r="1041" spans="1:1" x14ac:dyDescent="0.2">
      <c r="A1041" s="29" t="s">
        <v>46</v>
      </c>
    </row>
  </sheetData>
  <mergeCells count="1">
    <mergeCell ref="A1039:B1039"/>
  </mergeCells>
  <hyperlinks>
    <hyperlink ref="A1039" r:id="rId1" xr:uid="{20C1C691-C2EA-47B5-B0DC-2AD12646B26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53.7109375" customWidth="1"/>
    <col min="3" max="3" width="18.7109375" customWidth="1"/>
  </cols>
  <sheetData>
    <row r="1" spans="1:3" x14ac:dyDescent="0.2">
      <c r="A1" s="19" t="s">
        <v>2736</v>
      </c>
    </row>
    <row r="3" spans="1:3" x14ac:dyDescent="0.2">
      <c r="A3" s="4" t="s">
        <v>4809</v>
      </c>
    </row>
    <row r="4" spans="1:3" x14ac:dyDescent="0.2">
      <c r="A4" t="s">
        <v>2376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4809</v>
      </c>
      <c r="C7" s="8" t="s">
        <v>51</v>
      </c>
    </row>
    <row r="8" spans="1:3" ht="12.75" customHeight="1" x14ac:dyDescent="0.2">
      <c r="A8" s="5" t="s">
        <v>1104</v>
      </c>
      <c r="B8" s="5" t="s">
        <v>4810</v>
      </c>
      <c r="C8" s="26">
        <v>101751</v>
      </c>
    </row>
    <row r="9" spans="1:3" ht="12.75" customHeight="1" x14ac:dyDescent="0.2">
      <c r="A9" s="5" t="s">
        <v>1126</v>
      </c>
      <c r="B9" s="5" t="s">
        <v>4811</v>
      </c>
      <c r="C9" s="26">
        <v>8085</v>
      </c>
    </row>
    <row r="10" spans="1:3" ht="12.75" customHeight="1" x14ac:dyDescent="0.2">
      <c r="A10" s="5" t="s">
        <v>2734</v>
      </c>
      <c r="B10" s="5" t="s">
        <v>4812</v>
      </c>
      <c r="C10" s="26">
        <v>3545193</v>
      </c>
    </row>
    <row r="11" spans="1:3" ht="12.75" customHeight="1" x14ac:dyDescent="0.2">
      <c r="A11" s="5" t="s">
        <v>4813</v>
      </c>
      <c r="B11" s="5" t="s">
        <v>4814</v>
      </c>
      <c r="C11" s="26">
        <v>1410</v>
      </c>
    </row>
    <row r="12" spans="1:3" ht="12.75" customHeight="1" x14ac:dyDescent="0.2">
      <c r="A12" s="5" t="s">
        <v>4815</v>
      </c>
      <c r="B12" s="5" t="s">
        <v>4816</v>
      </c>
      <c r="C12" s="26">
        <v>160392</v>
      </c>
    </row>
    <row r="13" spans="1:3" ht="12.75" customHeight="1" x14ac:dyDescent="0.2">
      <c r="A13" s="5" t="s">
        <v>4817</v>
      </c>
      <c r="B13" s="5" t="s">
        <v>4818</v>
      </c>
      <c r="C13" s="26">
        <v>81</v>
      </c>
    </row>
    <row r="14" spans="1:3" ht="12.75" customHeight="1" x14ac:dyDescent="0.2">
      <c r="A14" s="5" t="s">
        <v>1133</v>
      </c>
      <c r="B14" s="5" t="s">
        <v>4819</v>
      </c>
      <c r="C14" s="26">
        <v>375</v>
      </c>
    </row>
    <row r="15" spans="1:3" ht="12.75" customHeight="1" x14ac:dyDescent="0.2">
      <c r="A15" s="5" t="s">
        <v>4820</v>
      </c>
      <c r="B15" s="5" t="s">
        <v>4821</v>
      </c>
      <c r="C15" s="26">
        <v>12930</v>
      </c>
    </row>
    <row r="16" spans="1:3" ht="12.75" customHeight="1" x14ac:dyDescent="0.2">
      <c r="A16" s="5" t="s">
        <v>4822</v>
      </c>
      <c r="B16" s="5" t="s">
        <v>4823</v>
      </c>
      <c r="C16" s="26">
        <v>744018</v>
      </c>
    </row>
    <row r="17" spans="1:3" ht="12.75" customHeight="1" x14ac:dyDescent="0.2">
      <c r="A17" s="5" t="s">
        <v>4824</v>
      </c>
      <c r="B17" s="5" t="s">
        <v>4825</v>
      </c>
      <c r="C17" s="26">
        <v>384</v>
      </c>
    </row>
    <row r="18" spans="1:3" ht="12.75" customHeight="1" x14ac:dyDescent="0.2">
      <c r="A18" s="5" t="s">
        <v>4826</v>
      </c>
      <c r="B18" s="5" t="s">
        <v>4827</v>
      </c>
      <c r="C18" s="26">
        <v>3855</v>
      </c>
    </row>
    <row r="19" spans="1:3" ht="12.75" customHeight="1" x14ac:dyDescent="0.2">
      <c r="A19" s="5" t="s">
        <v>4828</v>
      </c>
      <c r="B19" s="5" t="s">
        <v>4829</v>
      </c>
      <c r="C19" s="26">
        <v>11448</v>
      </c>
    </row>
    <row r="20" spans="1:3" ht="12.75" customHeight="1" x14ac:dyDescent="0.2">
      <c r="A20" s="5" t="s">
        <v>4830</v>
      </c>
      <c r="B20" s="5" t="s">
        <v>4831</v>
      </c>
      <c r="C20" s="26">
        <v>36</v>
      </c>
    </row>
    <row r="21" spans="1:3" ht="12.75" customHeight="1" x14ac:dyDescent="0.2">
      <c r="A21" s="5" t="s">
        <v>4832</v>
      </c>
      <c r="B21" s="5" t="s">
        <v>4833</v>
      </c>
      <c r="C21" s="26">
        <v>2613</v>
      </c>
    </row>
    <row r="22" spans="1:3" ht="12.75" customHeight="1" x14ac:dyDescent="0.2">
      <c r="A22" s="5" t="s">
        <v>4834</v>
      </c>
      <c r="B22" s="5" t="s">
        <v>4835</v>
      </c>
      <c r="C22" s="26">
        <v>1683</v>
      </c>
    </row>
    <row r="23" spans="1:3" ht="12.75" customHeight="1" x14ac:dyDescent="0.2">
      <c r="A23" s="5" t="s">
        <v>4836</v>
      </c>
      <c r="B23" s="5" t="s">
        <v>4837</v>
      </c>
      <c r="C23" s="26">
        <v>105462</v>
      </c>
    </row>
    <row r="24" spans="1:3" ht="12.75" customHeight="1" x14ac:dyDescent="0.2">
      <c r="A24" s="5"/>
      <c r="B24" s="5" t="s">
        <v>40</v>
      </c>
      <c r="C24" s="26">
        <v>4699716</v>
      </c>
    </row>
    <row r="25" spans="1:3" ht="12.75" customHeight="1" x14ac:dyDescent="0.2">
      <c r="A25" s="5" t="s">
        <v>1128</v>
      </c>
      <c r="B25" s="5" t="s">
        <v>42</v>
      </c>
      <c r="C25" s="26">
        <v>21</v>
      </c>
    </row>
    <row r="26" spans="1:3" ht="12.75" customHeight="1" x14ac:dyDescent="0.2">
      <c r="A26" s="5" t="s">
        <v>1136</v>
      </c>
      <c r="B26" s="5" t="s">
        <v>1099</v>
      </c>
      <c r="C26" s="26">
        <v>12</v>
      </c>
    </row>
    <row r="27" spans="1:3" ht="12.75" customHeight="1" x14ac:dyDescent="0.2">
      <c r="A27" s="5" t="s">
        <v>1129</v>
      </c>
      <c r="B27" s="5" t="s">
        <v>4838</v>
      </c>
      <c r="C27" s="26">
        <v>3</v>
      </c>
    </row>
    <row r="28" spans="1:3" ht="12.75" customHeight="1" x14ac:dyDescent="0.2">
      <c r="A28" s="5"/>
      <c r="B28" s="5"/>
      <c r="C28" s="26"/>
    </row>
    <row r="29" spans="1:3" x14ac:dyDescent="0.2">
      <c r="A29" s="5"/>
      <c r="B29" s="27" t="s">
        <v>45</v>
      </c>
      <c r="C29" s="28">
        <v>4699755</v>
      </c>
    </row>
    <row r="30" spans="1:3" x14ac:dyDescent="0.2">
      <c r="A30" s="9"/>
      <c r="B30" s="18"/>
      <c r="C30" s="9"/>
    </row>
    <row r="31" spans="1:3" x14ac:dyDescent="0.2">
      <c r="A31" s="64" t="s">
        <v>6974</v>
      </c>
      <c r="B31" s="19"/>
    </row>
    <row r="32" spans="1:3" x14ac:dyDescent="0.2">
      <c r="A32" s="64" t="s">
        <v>7010</v>
      </c>
      <c r="B32" s="19"/>
    </row>
    <row r="33" spans="1:2" x14ac:dyDescent="0.2">
      <c r="A33" s="82" t="s">
        <v>6919</v>
      </c>
      <c r="B33" s="82"/>
    </row>
    <row r="34" spans="1:2" x14ac:dyDescent="0.2">
      <c r="A34" s="64" t="s">
        <v>6917</v>
      </c>
      <c r="B34" s="19"/>
    </row>
    <row r="35" spans="1:2" x14ac:dyDescent="0.2">
      <c r="A35" s="29" t="s">
        <v>46</v>
      </c>
      <c r="B35" s="19"/>
    </row>
    <row r="36" spans="1:2" x14ac:dyDescent="0.2">
      <c r="B36" s="19"/>
    </row>
    <row r="37" spans="1:2" x14ac:dyDescent="0.2">
      <c r="B37" s="19"/>
    </row>
    <row r="38" spans="1:2" x14ac:dyDescent="0.2">
      <c r="B38" s="19"/>
    </row>
    <row r="39" spans="1:2" x14ac:dyDescent="0.2">
      <c r="B39" s="19"/>
    </row>
    <row r="40" spans="1:2" x14ac:dyDescent="0.2">
      <c r="B40" s="19"/>
    </row>
    <row r="41" spans="1:2" x14ac:dyDescent="0.2">
      <c r="B41" s="19"/>
    </row>
    <row r="42" spans="1:2" x14ac:dyDescent="0.2">
      <c r="B42" s="19"/>
    </row>
    <row r="43" spans="1:2" x14ac:dyDescent="0.2">
      <c r="B43" s="19"/>
    </row>
    <row r="44" spans="1:2" x14ac:dyDescent="0.2">
      <c r="B44" s="19"/>
    </row>
    <row r="45" spans="1:2" x14ac:dyDescent="0.2">
      <c r="B45" s="19"/>
    </row>
    <row r="46" spans="1:2" x14ac:dyDescent="0.2">
      <c r="B46" s="19"/>
    </row>
    <row r="47" spans="1:2" x14ac:dyDescent="0.2">
      <c r="B47" s="19"/>
    </row>
    <row r="48" spans="1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</sheetData>
  <mergeCells count="1">
    <mergeCell ref="A33:B33"/>
  </mergeCells>
  <hyperlinks>
    <hyperlink ref="A33" r:id="rId1" xr:uid="{D88115A0-140C-4B8F-85AF-90925BDF078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2187-8676-4F7B-B41A-875CBA90735C}">
  <dimension ref="A1:C25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53"/>
    <col min="2" max="2" width="43.7109375" style="53" customWidth="1"/>
    <col min="3" max="3" width="18.7109375" style="53" customWidth="1"/>
    <col min="4" max="16384" width="9.140625" style="53"/>
  </cols>
  <sheetData>
    <row r="1" spans="1:3" x14ac:dyDescent="0.2">
      <c r="A1" s="70" t="s">
        <v>2740</v>
      </c>
    </row>
    <row r="3" spans="1:3" x14ac:dyDescent="0.2">
      <c r="A3" s="54" t="s">
        <v>4840</v>
      </c>
    </row>
    <row r="4" spans="1:3" x14ac:dyDescent="0.2">
      <c r="A4" s="53" t="s">
        <v>726</v>
      </c>
    </row>
    <row r="5" spans="1:3" x14ac:dyDescent="0.2">
      <c r="A5" s="53" t="s">
        <v>19</v>
      </c>
    </row>
    <row r="7" spans="1:3" ht="33.75" x14ac:dyDescent="0.2">
      <c r="A7" s="55" t="s">
        <v>24</v>
      </c>
      <c r="B7" s="56" t="s">
        <v>4840</v>
      </c>
      <c r="C7" s="57" t="s">
        <v>727</v>
      </c>
    </row>
    <row r="8" spans="1:3" x14ac:dyDescent="0.2">
      <c r="A8" s="58" t="s">
        <v>1124</v>
      </c>
      <c r="B8" s="46" t="s">
        <v>4841</v>
      </c>
      <c r="C8" s="59">
        <v>72039</v>
      </c>
    </row>
    <row r="9" spans="1:3" x14ac:dyDescent="0.2">
      <c r="A9" s="58" t="s">
        <v>1126</v>
      </c>
      <c r="B9" s="46" t="s">
        <v>4842</v>
      </c>
      <c r="C9" s="59">
        <v>1464546</v>
      </c>
    </row>
    <row r="10" spans="1:3" x14ac:dyDescent="0.2">
      <c r="A10" s="58" t="s">
        <v>4813</v>
      </c>
      <c r="B10" s="46" t="s">
        <v>4843</v>
      </c>
      <c r="C10" s="59">
        <v>427173</v>
      </c>
    </row>
    <row r="11" spans="1:3" x14ac:dyDescent="0.2">
      <c r="A11" s="58" t="s">
        <v>4844</v>
      </c>
      <c r="B11" s="46" t="s">
        <v>4845</v>
      </c>
      <c r="C11" s="59">
        <v>55602</v>
      </c>
    </row>
    <row r="12" spans="1:3" x14ac:dyDescent="0.2">
      <c r="A12" s="58" t="s">
        <v>4815</v>
      </c>
      <c r="B12" s="46" t="s">
        <v>4846</v>
      </c>
      <c r="C12" s="59">
        <v>74355</v>
      </c>
    </row>
    <row r="13" spans="1:3" x14ac:dyDescent="0.2">
      <c r="A13" s="58" t="s">
        <v>4817</v>
      </c>
      <c r="B13" s="46" t="s">
        <v>4847</v>
      </c>
      <c r="C13" s="59">
        <v>165777</v>
      </c>
    </row>
    <row r="14" spans="1:3" x14ac:dyDescent="0.2">
      <c r="A14" s="58" t="s">
        <v>1133</v>
      </c>
      <c r="B14" s="46" t="s">
        <v>4848</v>
      </c>
      <c r="C14" s="59">
        <v>157716</v>
      </c>
    </row>
    <row r="15" spans="1:3" x14ac:dyDescent="0.2">
      <c r="A15" s="58" t="s">
        <v>4822</v>
      </c>
      <c r="B15" s="46" t="s">
        <v>4849</v>
      </c>
      <c r="C15" s="59">
        <v>779838</v>
      </c>
    </row>
    <row r="16" spans="1:3" x14ac:dyDescent="0.2">
      <c r="A16" s="58"/>
      <c r="B16" s="46" t="s">
        <v>40</v>
      </c>
      <c r="C16" s="59">
        <v>3197043</v>
      </c>
    </row>
    <row r="17" spans="1:3" x14ac:dyDescent="0.2">
      <c r="A17" s="58" t="s">
        <v>1129</v>
      </c>
      <c r="B17" s="46" t="s">
        <v>44</v>
      </c>
      <c r="C17" s="59">
        <v>579309</v>
      </c>
    </row>
    <row r="18" spans="1:3" x14ac:dyDescent="0.2">
      <c r="A18" s="58"/>
      <c r="B18" s="46"/>
      <c r="C18" s="59"/>
    </row>
    <row r="19" spans="1:3" x14ac:dyDescent="0.2">
      <c r="A19" s="58"/>
      <c r="B19" s="47" t="s">
        <v>45</v>
      </c>
      <c r="C19" s="60">
        <v>3776355</v>
      </c>
    </row>
    <row r="20" spans="1:3" x14ac:dyDescent="0.2">
      <c r="A20" s="61"/>
      <c r="B20" s="61"/>
      <c r="C20" s="61"/>
    </row>
    <row r="21" spans="1:3" x14ac:dyDescent="0.2">
      <c r="A21" s="64" t="s">
        <v>6976</v>
      </c>
    </row>
    <row r="22" spans="1:3" x14ac:dyDescent="0.2">
      <c r="A22" s="64" t="s">
        <v>7011</v>
      </c>
    </row>
    <row r="23" spans="1:3" x14ac:dyDescent="0.2">
      <c r="A23" s="82" t="s">
        <v>6919</v>
      </c>
      <c r="B23" s="82"/>
    </row>
    <row r="24" spans="1:3" x14ac:dyDescent="0.2">
      <c r="A24" s="64" t="s">
        <v>6917</v>
      </c>
    </row>
    <row r="25" spans="1:3" x14ac:dyDescent="0.2">
      <c r="A25" s="29" t="s">
        <v>46</v>
      </c>
    </row>
  </sheetData>
  <mergeCells count="1">
    <mergeCell ref="A23:B23"/>
  </mergeCells>
  <hyperlinks>
    <hyperlink ref="A23" r:id="rId1" xr:uid="{A6B5B684-7527-4E32-B66D-24E0CADF567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53.7109375" customWidth="1"/>
    <col min="3" max="3" width="18.7109375" customWidth="1"/>
  </cols>
  <sheetData>
    <row r="1" spans="1:3" x14ac:dyDescent="0.2">
      <c r="A1" s="19" t="s">
        <v>2758</v>
      </c>
    </row>
    <row r="3" spans="1:3" x14ac:dyDescent="0.2">
      <c r="A3" s="4" t="s">
        <v>4851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4851</v>
      </c>
      <c r="C7" s="8" t="s">
        <v>727</v>
      </c>
    </row>
    <row r="8" spans="1:3" x14ac:dyDescent="0.2">
      <c r="A8" s="5" t="s">
        <v>4852</v>
      </c>
      <c r="B8" s="5" t="s">
        <v>4853</v>
      </c>
      <c r="C8" s="26">
        <v>1689069</v>
      </c>
    </row>
    <row r="9" spans="1:3" x14ac:dyDescent="0.2">
      <c r="A9" s="5" t="s">
        <v>4854</v>
      </c>
      <c r="B9" s="5" t="s">
        <v>4855</v>
      </c>
      <c r="C9" s="26">
        <v>7143</v>
      </c>
    </row>
    <row r="10" spans="1:3" x14ac:dyDescent="0.2">
      <c r="A10" s="5" t="s">
        <v>4856</v>
      </c>
      <c r="B10" s="5" t="s">
        <v>4857</v>
      </c>
      <c r="C10" s="26">
        <v>147</v>
      </c>
    </row>
    <row r="11" spans="1:3" x14ac:dyDescent="0.2">
      <c r="A11" s="5" t="s">
        <v>4858</v>
      </c>
      <c r="B11" s="5" t="s">
        <v>4859</v>
      </c>
      <c r="C11" s="26">
        <v>12135</v>
      </c>
    </row>
    <row r="12" spans="1:3" x14ac:dyDescent="0.2">
      <c r="A12" s="5" t="s">
        <v>4860</v>
      </c>
      <c r="B12" s="5" t="s">
        <v>4861</v>
      </c>
      <c r="C12" s="26">
        <v>2601</v>
      </c>
    </row>
    <row r="13" spans="1:3" x14ac:dyDescent="0.2">
      <c r="A13" s="5" t="s">
        <v>4862</v>
      </c>
      <c r="B13" s="5" t="s">
        <v>4863</v>
      </c>
      <c r="C13" s="26">
        <v>0</v>
      </c>
    </row>
    <row r="14" spans="1:3" x14ac:dyDescent="0.2">
      <c r="A14" s="5" t="s">
        <v>4864</v>
      </c>
      <c r="B14" s="5" t="s">
        <v>4865</v>
      </c>
      <c r="C14" s="26">
        <v>36</v>
      </c>
    </row>
    <row r="15" spans="1:3" x14ac:dyDescent="0.2">
      <c r="A15" s="5" t="s">
        <v>4866</v>
      </c>
      <c r="B15" s="5" t="s">
        <v>4867</v>
      </c>
      <c r="C15" s="26">
        <v>4257</v>
      </c>
    </row>
    <row r="16" spans="1:3" x14ac:dyDescent="0.2">
      <c r="A16" s="5" t="s">
        <v>4868</v>
      </c>
      <c r="B16" s="5" t="s">
        <v>4869</v>
      </c>
      <c r="C16" s="26">
        <v>129</v>
      </c>
    </row>
    <row r="17" spans="1:3" x14ac:dyDescent="0.2">
      <c r="A17" s="5" t="s">
        <v>4870</v>
      </c>
      <c r="B17" s="5" t="s">
        <v>4871</v>
      </c>
      <c r="C17" s="26">
        <v>4083</v>
      </c>
    </row>
    <row r="18" spans="1:3" x14ac:dyDescent="0.2">
      <c r="A18" s="5" t="s">
        <v>4872</v>
      </c>
      <c r="B18" s="5" t="s">
        <v>4873</v>
      </c>
      <c r="C18" s="26">
        <v>1983</v>
      </c>
    </row>
    <row r="19" spans="1:3" x14ac:dyDescent="0.2">
      <c r="A19" s="5" t="s">
        <v>4874</v>
      </c>
      <c r="B19" s="5" t="s">
        <v>4875</v>
      </c>
      <c r="C19" s="26">
        <v>1119</v>
      </c>
    </row>
    <row r="20" spans="1:3" x14ac:dyDescent="0.2">
      <c r="A20" s="5" t="s">
        <v>4876</v>
      </c>
      <c r="B20" s="5" t="s">
        <v>4877</v>
      </c>
      <c r="C20" s="26">
        <v>1470</v>
      </c>
    </row>
    <row r="21" spans="1:3" x14ac:dyDescent="0.2">
      <c r="A21" s="5" t="s">
        <v>4878</v>
      </c>
      <c r="B21" s="5" t="s">
        <v>4879</v>
      </c>
      <c r="C21" s="26">
        <v>693</v>
      </c>
    </row>
    <row r="22" spans="1:3" x14ac:dyDescent="0.2">
      <c r="A22" s="5" t="s">
        <v>4880</v>
      </c>
      <c r="B22" s="5" t="s">
        <v>4881</v>
      </c>
      <c r="C22" s="26">
        <v>207</v>
      </c>
    </row>
    <row r="23" spans="1:3" x14ac:dyDescent="0.2">
      <c r="A23" s="5" t="s">
        <v>4882</v>
      </c>
      <c r="B23" s="5" t="s">
        <v>4883</v>
      </c>
      <c r="C23" s="26">
        <v>3621</v>
      </c>
    </row>
    <row r="24" spans="1:3" x14ac:dyDescent="0.2">
      <c r="A24" s="5" t="s">
        <v>4884</v>
      </c>
      <c r="B24" s="5" t="s">
        <v>4885</v>
      </c>
      <c r="C24" s="26">
        <v>360</v>
      </c>
    </row>
    <row r="25" spans="1:3" x14ac:dyDescent="0.2">
      <c r="A25" s="5" t="s">
        <v>4886</v>
      </c>
      <c r="B25" s="5" t="s">
        <v>4887</v>
      </c>
      <c r="C25" s="26">
        <v>99</v>
      </c>
    </row>
    <row r="26" spans="1:3" x14ac:dyDescent="0.2">
      <c r="A26" s="5" t="s">
        <v>4888</v>
      </c>
      <c r="B26" s="5" t="s">
        <v>4889</v>
      </c>
      <c r="C26" s="26">
        <v>411</v>
      </c>
    </row>
    <row r="27" spans="1:3" x14ac:dyDescent="0.2">
      <c r="A27" s="5" t="s">
        <v>4890</v>
      </c>
      <c r="B27" s="5" t="s">
        <v>4891</v>
      </c>
      <c r="C27" s="26">
        <v>138</v>
      </c>
    </row>
    <row r="28" spans="1:3" x14ac:dyDescent="0.2">
      <c r="A28" s="5" t="s">
        <v>4892</v>
      </c>
      <c r="B28" s="5" t="s">
        <v>4893</v>
      </c>
      <c r="C28" s="26">
        <v>150</v>
      </c>
    </row>
    <row r="29" spans="1:3" x14ac:dyDescent="0.2">
      <c r="A29" s="5" t="s">
        <v>4894</v>
      </c>
      <c r="B29" s="5" t="s">
        <v>4895</v>
      </c>
      <c r="C29" s="26">
        <v>363</v>
      </c>
    </row>
    <row r="30" spans="1:3" x14ac:dyDescent="0.2">
      <c r="A30" s="5" t="s">
        <v>4896</v>
      </c>
      <c r="B30" s="5" t="s">
        <v>4897</v>
      </c>
      <c r="C30" s="26">
        <v>1059</v>
      </c>
    </row>
    <row r="31" spans="1:3" x14ac:dyDescent="0.2">
      <c r="A31" s="5" t="s">
        <v>4898</v>
      </c>
      <c r="B31" s="5" t="s">
        <v>4899</v>
      </c>
      <c r="C31" s="26">
        <v>8844</v>
      </c>
    </row>
    <row r="32" spans="1:3" x14ac:dyDescent="0.2">
      <c r="A32" s="5" t="s">
        <v>4900</v>
      </c>
      <c r="B32" s="5" t="s">
        <v>4901</v>
      </c>
      <c r="C32" s="26">
        <v>1740</v>
      </c>
    </row>
    <row r="33" spans="1:3" x14ac:dyDescent="0.2">
      <c r="A33" s="5" t="s">
        <v>4902</v>
      </c>
      <c r="B33" s="5" t="s">
        <v>4903</v>
      </c>
      <c r="C33" s="26">
        <v>1923</v>
      </c>
    </row>
    <row r="34" spans="1:3" x14ac:dyDescent="0.2">
      <c r="A34" s="5" t="s">
        <v>4904</v>
      </c>
      <c r="B34" s="5" t="s">
        <v>4905</v>
      </c>
      <c r="C34" s="26">
        <v>1695</v>
      </c>
    </row>
    <row r="35" spans="1:3" x14ac:dyDescent="0.2">
      <c r="A35" s="5" t="s">
        <v>4906</v>
      </c>
      <c r="B35" s="5" t="s">
        <v>4907</v>
      </c>
      <c r="C35" s="26">
        <v>936</v>
      </c>
    </row>
    <row r="36" spans="1:3" x14ac:dyDescent="0.2">
      <c r="A36" s="5" t="s">
        <v>4908</v>
      </c>
      <c r="B36" s="5" t="s">
        <v>4909</v>
      </c>
      <c r="C36" s="26">
        <v>2718</v>
      </c>
    </row>
    <row r="37" spans="1:3" x14ac:dyDescent="0.2">
      <c r="A37" s="5" t="s">
        <v>4910</v>
      </c>
      <c r="B37" s="5" t="s">
        <v>4911</v>
      </c>
      <c r="C37" s="26">
        <v>2514</v>
      </c>
    </row>
    <row r="38" spans="1:3" x14ac:dyDescent="0.2">
      <c r="A38" s="5" t="s">
        <v>4912</v>
      </c>
      <c r="B38" s="5" t="s">
        <v>4913</v>
      </c>
      <c r="C38" s="26">
        <v>3729</v>
      </c>
    </row>
    <row r="39" spans="1:3" x14ac:dyDescent="0.2">
      <c r="A39" s="5" t="s">
        <v>4914</v>
      </c>
      <c r="B39" s="5" t="s">
        <v>4915</v>
      </c>
      <c r="C39" s="26">
        <v>579</v>
      </c>
    </row>
    <row r="40" spans="1:3" x14ac:dyDescent="0.2">
      <c r="A40" s="5" t="s">
        <v>4916</v>
      </c>
      <c r="B40" s="5" t="s">
        <v>4917</v>
      </c>
      <c r="C40" s="26">
        <v>216</v>
      </c>
    </row>
    <row r="41" spans="1:3" x14ac:dyDescent="0.2">
      <c r="A41" s="5" t="s">
        <v>4918</v>
      </c>
      <c r="B41" s="5" t="s">
        <v>4919</v>
      </c>
      <c r="C41" s="26">
        <v>6</v>
      </c>
    </row>
    <row r="42" spans="1:3" x14ac:dyDescent="0.2">
      <c r="A42" s="5" t="s">
        <v>4920</v>
      </c>
      <c r="B42" s="5" t="s">
        <v>4921</v>
      </c>
      <c r="C42" s="26">
        <v>2076</v>
      </c>
    </row>
    <row r="43" spans="1:3" x14ac:dyDescent="0.2">
      <c r="A43" s="5" t="s">
        <v>4922</v>
      </c>
      <c r="B43" s="5" t="s">
        <v>4923</v>
      </c>
      <c r="C43" s="26">
        <v>462</v>
      </c>
    </row>
    <row r="44" spans="1:3" x14ac:dyDescent="0.2">
      <c r="A44" s="5" t="s">
        <v>4924</v>
      </c>
      <c r="B44" s="5" t="s">
        <v>4925</v>
      </c>
      <c r="C44" s="26">
        <v>3828</v>
      </c>
    </row>
    <row r="45" spans="1:3" x14ac:dyDescent="0.2">
      <c r="A45" s="5" t="s">
        <v>4926</v>
      </c>
      <c r="B45" s="5" t="s">
        <v>4927</v>
      </c>
      <c r="C45" s="26">
        <v>834</v>
      </c>
    </row>
    <row r="46" spans="1:3" x14ac:dyDescent="0.2">
      <c r="A46" s="5" t="s">
        <v>4928</v>
      </c>
      <c r="B46" s="5" t="s">
        <v>4929</v>
      </c>
      <c r="C46" s="26">
        <v>3783</v>
      </c>
    </row>
    <row r="47" spans="1:3" x14ac:dyDescent="0.2">
      <c r="A47" s="5" t="s">
        <v>4930</v>
      </c>
      <c r="B47" s="5" t="s">
        <v>4931</v>
      </c>
      <c r="C47" s="26">
        <v>3396</v>
      </c>
    </row>
    <row r="48" spans="1:3" x14ac:dyDescent="0.2">
      <c r="A48" s="5" t="s">
        <v>4932</v>
      </c>
      <c r="B48" s="5" t="s">
        <v>4933</v>
      </c>
      <c r="C48" s="26">
        <v>9681</v>
      </c>
    </row>
    <row r="49" spans="1:3" x14ac:dyDescent="0.2">
      <c r="A49" s="5" t="s">
        <v>4934</v>
      </c>
      <c r="B49" s="5" t="s">
        <v>4935</v>
      </c>
      <c r="C49" s="26">
        <v>19827</v>
      </c>
    </row>
    <row r="50" spans="1:3" x14ac:dyDescent="0.2">
      <c r="A50" s="5" t="s">
        <v>4936</v>
      </c>
      <c r="B50" s="5" t="s">
        <v>4937</v>
      </c>
      <c r="C50" s="26">
        <v>6</v>
      </c>
    </row>
    <row r="51" spans="1:3" x14ac:dyDescent="0.2">
      <c r="A51" s="5" t="s">
        <v>4938</v>
      </c>
      <c r="B51" s="5" t="s">
        <v>4939</v>
      </c>
      <c r="C51" s="26">
        <v>2223</v>
      </c>
    </row>
    <row r="52" spans="1:3" x14ac:dyDescent="0.2">
      <c r="A52" s="5" t="s">
        <v>4940</v>
      </c>
      <c r="B52" s="5" t="s">
        <v>4941</v>
      </c>
      <c r="C52" s="26">
        <v>42</v>
      </c>
    </row>
    <row r="53" spans="1:3" x14ac:dyDescent="0.2">
      <c r="A53" s="5" t="s">
        <v>4942</v>
      </c>
      <c r="B53" s="5" t="s">
        <v>4943</v>
      </c>
      <c r="C53" s="26">
        <v>0</v>
      </c>
    </row>
    <row r="54" spans="1:3" x14ac:dyDescent="0.2">
      <c r="A54" s="5" t="s">
        <v>4944</v>
      </c>
      <c r="B54" s="5" t="s">
        <v>4945</v>
      </c>
      <c r="C54" s="26">
        <v>3</v>
      </c>
    </row>
    <row r="55" spans="1:3" x14ac:dyDescent="0.2">
      <c r="A55" s="5" t="s">
        <v>4946</v>
      </c>
      <c r="B55" s="5" t="s">
        <v>4947</v>
      </c>
      <c r="C55" s="26">
        <v>15</v>
      </c>
    </row>
    <row r="56" spans="1:3" x14ac:dyDescent="0.2">
      <c r="A56" s="5" t="s">
        <v>4948</v>
      </c>
      <c r="B56" s="5" t="s">
        <v>4949</v>
      </c>
      <c r="C56" s="26">
        <v>1524</v>
      </c>
    </row>
    <row r="57" spans="1:3" x14ac:dyDescent="0.2">
      <c r="A57" s="5" t="s">
        <v>4950</v>
      </c>
      <c r="B57" s="5" t="s">
        <v>4951</v>
      </c>
      <c r="C57" s="26">
        <v>1269</v>
      </c>
    </row>
    <row r="58" spans="1:3" x14ac:dyDescent="0.2">
      <c r="A58" s="5" t="s">
        <v>4952</v>
      </c>
      <c r="B58" s="5" t="s">
        <v>4953</v>
      </c>
      <c r="C58" s="26">
        <v>249</v>
      </c>
    </row>
    <row r="59" spans="1:3" x14ac:dyDescent="0.2">
      <c r="A59" s="5" t="s">
        <v>4954</v>
      </c>
      <c r="B59" s="5" t="s">
        <v>4955</v>
      </c>
      <c r="C59" s="26">
        <v>105</v>
      </c>
    </row>
    <row r="60" spans="1:3" x14ac:dyDescent="0.2">
      <c r="A60" s="5" t="s">
        <v>4956</v>
      </c>
      <c r="B60" s="5" t="s">
        <v>4957</v>
      </c>
      <c r="C60" s="26">
        <v>21</v>
      </c>
    </row>
    <row r="61" spans="1:3" x14ac:dyDescent="0.2">
      <c r="A61" s="5" t="s">
        <v>4958</v>
      </c>
      <c r="B61" s="5" t="s">
        <v>4959</v>
      </c>
      <c r="C61" s="26">
        <v>2271</v>
      </c>
    </row>
    <row r="62" spans="1:3" x14ac:dyDescent="0.2">
      <c r="A62" s="5" t="s">
        <v>4960</v>
      </c>
      <c r="B62" s="5" t="s">
        <v>4961</v>
      </c>
      <c r="C62" s="26">
        <v>9</v>
      </c>
    </row>
    <row r="63" spans="1:3" x14ac:dyDescent="0.2">
      <c r="A63" s="5" t="s">
        <v>4962</v>
      </c>
      <c r="B63" s="5" t="s">
        <v>4963</v>
      </c>
      <c r="C63" s="26">
        <v>81</v>
      </c>
    </row>
    <row r="64" spans="1:3" x14ac:dyDescent="0.2">
      <c r="A64" s="5" t="s">
        <v>4964</v>
      </c>
      <c r="B64" s="5" t="s">
        <v>4965</v>
      </c>
      <c r="C64" s="26">
        <v>2319</v>
      </c>
    </row>
    <row r="65" spans="1:3" x14ac:dyDescent="0.2">
      <c r="A65" s="5" t="s">
        <v>4966</v>
      </c>
      <c r="B65" s="5" t="s">
        <v>4967</v>
      </c>
      <c r="C65" s="26">
        <v>2829</v>
      </c>
    </row>
    <row r="66" spans="1:3" x14ac:dyDescent="0.2">
      <c r="A66" s="5" t="s">
        <v>4968</v>
      </c>
      <c r="B66" s="5" t="s">
        <v>4969</v>
      </c>
      <c r="C66" s="26">
        <v>5355</v>
      </c>
    </row>
    <row r="67" spans="1:3" x14ac:dyDescent="0.2">
      <c r="A67" s="5" t="s">
        <v>4970</v>
      </c>
      <c r="B67" s="5" t="s">
        <v>4971</v>
      </c>
      <c r="C67" s="26">
        <v>6</v>
      </c>
    </row>
    <row r="68" spans="1:3" x14ac:dyDescent="0.2">
      <c r="A68" s="5" t="s">
        <v>4972</v>
      </c>
      <c r="B68" s="5" t="s">
        <v>4973</v>
      </c>
      <c r="C68" s="26">
        <v>27</v>
      </c>
    </row>
    <row r="69" spans="1:3" x14ac:dyDescent="0.2">
      <c r="A69" s="5" t="s">
        <v>4974</v>
      </c>
      <c r="B69" s="5" t="s">
        <v>4975</v>
      </c>
      <c r="C69" s="26">
        <v>567</v>
      </c>
    </row>
    <row r="70" spans="1:3" x14ac:dyDescent="0.2">
      <c r="A70" s="5" t="s">
        <v>4976</v>
      </c>
      <c r="B70" s="5" t="s">
        <v>4977</v>
      </c>
      <c r="C70" s="26">
        <v>11730</v>
      </c>
    </row>
    <row r="71" spans="1:3" x14ac:dyDescent="0.2">
      <c r="A71" s="5" t="s">
        <v>4978</v>
      </c>
      <c r="B71" s="5" t="s">
        <v>4979</v>
      </c>
      <c r="C71" s="26">
        <v>615</v>
      </c>
    </row>
    <row r="72" spans="1:3" x14ac:dyDescent="0.2">
      <c r="A72" s="5" t="s">
        <v>4980</v>
      </c>
      <c r="B72" s="5" t="s">
        <v>4981</v>
      </c>
      <c r="C72" s="26">
        <v>1827</v>
      </c>
    </row>
    <row r="73" spans="1:3" x14ac:dyDescent="0.2">
      <c r="A73" s="5" t="s">
        <v>4982</v>
      </c>
      <c r="B73" s="5" t="s">
        <v>1596</v>
      </c>
      <c r="C73" s="26">
        <v>4977</v>
      </c>
    </row>
    <row r="74" spans="1:3" x14ac:dyDescent="0.2">
      <c r="A74" s="5" t="s">
        <v>4983</v>
      </c>
      <c r="B74" s="5" t="s">
        <v>4984</v>
      </c>
      <c r="C74" s="26">
        <v>999</v>
      </c>
    </row>
    <row r="75" spans="1:3" x14ac:dyDescent="0.2">
      <c r="A75" s="5" t="s">
        <v>4985</v>
      </c>
      <c r="B75" s="5" t="s">
        <v>4986</v>
      </c>
      <c r="C75" s="26">
        <v>2193</v>
      </c>
    </row>
    <row r="76" spans="1:3" x14ac:dyDescent="0.2">
      <c r="A76" s="5" t="s">
        <v>4987</v>
      </c>
      <c r="B76" s="5" t="s">
        <v>4988</v>
      </c>
      <c r="C76" s="26">
        <v>309</v>
      </c>
    </row>
    <row r="77" spans="1:3" x14ac:dyDescent="0.2">
      <c r="A77" s="5" t="s">
        <v>4989</v>
      </c>
      <c r="B77" s="5" t="s">
        <v>4990</v>
      </c>
      <c r="C77" s="26">
        <v>198</v>
      </c>
    </row>
    <row r="78" spans="1:3" x14ac:dyDescent="0.2">
      <c r="A78" s="5" t="s">
        <v>4991</v>
      </c>
      <c r="B78" s="5" t="s">
        <v>4992</v>
      </c>
      <c r="C78" s="26">
        <v>102</v>
      </c>
    </row>
    <row r="79" spans="1:3" x14ac:dyDescent="0.2">
      <c r="A79" s="5" t="s">
        <v>4993</v>
      </c>
      <c r="B79" s="5" t="s">
        <v>4994</v>
      </c>
      <c r="C79" s="26">
        <v>3120</v>
      </c>
    </row>
    <row r="80" spans="1:3" x14ac:dyDescent="0.2">
      <c r="A80" s="5" t="s">
        <v>4995</v>
      </c>
      <c r="B80" s="5" t="s">
        <v>4996</v>
      </c>
      <c r="C80" s="26">
        <v>441</v>
      </c>
    </row>
    <row r="81" spans="1:3" x14ac:dyDescent="0.2">
      <c r="A81" s="5" t="s">
        <v>4997</v>
      </c>
      <c r="B81" s="5" t="s">
        <v>4998</v>
      </c>
      <c r="C81" s="26">
        <v>33</v>
      </c>
    </row>
    <row r="82" spans="1:3" x14ac:dyDescent="0.2">
      <c r="A82" s="5" t="s">
        <v>4999</v>
      </c>
      <c r="B82" s="5" t="s">
        <v>5000</v>
      </c>
      <c r="C82" s="26">
        <v>348</v>
      </c>
    </row>
    <row r="83" spans="1:3" x14ac:dyDescent="0.2">
      <c r="A83" s="5" t="s">
        <v>5001</v>
      </c>
      <c r="B83" s="5" t="s">
        <v>5002</v>
      </c>
      <c r="C83" s="26">
        <v>3</v>
      </c>
    </row>
    <row r="84" spans="1:3" x14ac:dyDescent="0.2">
      <c r="A84" s="5" t="s">
        <v>5003</v>
      </c>
      <c r="B84" s="5" t="s">
        <v>5004</v>
      </c>
      <c r="C84" s="26">
        <v>4008</v>
      </c>
    </row>
    <row r="85" spans="1:3" x14ac:dyDescent="0.2">
      <c r="A85" s="5" t="s">
        <v>5005</v>
      </c>
      <c r="B85" s="5" t="s">
        <v>5006</v>
      </c>
      <c r="C85" s="26">
        <v>1086</v>
      </c>
    </row>
    <row r="86" spans="1:3" x14ac:dyDescent="0.2">
      <c r="A86" s="5" t="s">
        <v>5007</v>
      </c>
      <c r="B86" s="5" t="s">
        <v>5008</v>
      </c>
      <c r="C86" s="26">
        <v>219</v>
      </c>
    </row>
    <row r="87" spans="1:3" x14ac:dyDescent="0.2">
      <c r="A87" s="5" t="s">
        <v>5009</v>
      </c>
      <c r="B87" s="5" t="s">
        <v>5010</v>
      </c>
      <c r="C87" s="26">
        <v>1326</v>
      </c>
    </row>
    <row r="88" spans="1:3" x14ac:dyDescent="0.2">
      <c r="A88" s="5" t="s">
        <v>5011</v>
      </c>
      <c r="B88" s="5" t="s">
        <v>5012</v>
      </c>
      <c r="C88" s="26">
        <v>0</v>
      </c>
    </row>
    <row r="89" spans="1:3" x14ac:dyDescent="0.2">
      <c r="A89" s="5" t="s">
        <v>5013</v>
      </c>
      <c r="B89" s="5" t="s">
        <v>5014</v>
      </c>
      <c r="C89" s="26">
        <v>2823</v>
      </c>
    </row>
    <row r="90" spans="1:3" x14ac:dyDescent="0.2">
      <c r="A90" s="5" t="s">
        <v>5015</v>
      </c>
      <c r="B90" s="5" t="s">
        <v>1504</v>
      </c>
      <c r="C90" s="26">
        <v>69</v>
      </c>
    </row>
    <row r="91" spans="1:3" x14ac:dyDescent="0.2">
      <c r="A91" s="5" t="s">
        <v>5016</v>
      </c>
      <c r="B91" s="5" t="s">
        <v>5017</v>
      </c>
      <c r="C91" s="26">
        <v>486</v>
      </c>
    </row>
    <row r="92" spans="1:3" x14ac:dyDescent="0.2">
      <c r="A92" s="5" t="s">
        <v>5018</v>
      </c>
      <c r="B92" s="5" t="s">
        <v>5019</v>
      </c>
      <c r="C92" s="26">
        <v>1089</v>
      </c>
    </row>
    <row r="93" spans="1:3" x14ac:dyDescent="0.2">
      <c r="A93" s="5" t="s">
        <v>5020</v>
      </c>
      <c r="B93" s="5" t="s">
        <v>5021</v>
      </c>
      <c r="C93" s="26">
        <v>11073</v>
      </c>
    </row>
    <row r="94" spans="1:3" x14ac:dyDescent="0.2">
      <c r="A94" s="5" t="s">
        <v>5022</v>
      </c>
      <c r="B94" s="5" t="s">
        <v>5023</v>
      </c>
      <c r="C94" s="26">
        <v>17241</v>
      </c>
    </row>
    <row r="95" spans="1:3" x14ac:dyDescent="0.2">
      <c r="A95" s="5" t="s">
        <v>5024</v>
      </c>
      <c r="B95" s="5" t="s">
        <v>5025</v>
      </c>
      <c r="C95" s="26">
        <v>1563</v>
      </c>
    </row>
    <row r="96" spans="1:3" x14ac:dyDescent="0.2">
      <c r="A96" s="5" t="s">
        <v>5026</v>
      </c>
      <c r="B96" s="5" t="s">
        <v>5027</v>
      </c>
      <c r="C96" s="26">
        <v>633</v>
      </c>
    </row>
    <row r="97" spans="1:3" x14ac:dyDescent="0.2">
      <c r="A97" s="5" t="s">
        <v>5028</v>
      </c>
      <c r="B97" s="5" t="s">
        <v>5029</v>
      </c>
      <c r="C97" s="26">
        <v>576</v>
      </c>
    </row>
    <row r="98" spans="1:3" x14ac:dyDescent="0.2">
      <c r="A98" s="5" t="s">
        <v>5030</v>
      </c>
      <c r="B98" s="5" t="s">
        <v>5031</v>
      </c>
      <c r="C98" s="26">
        <v>3822</v>
      </c>
    </row>
    <row r="99" spans="1:3" x14ac:dyDescent="0.2">
      <c r="A99" s="5" t="s">
        <v>5032</v>
      </c>
      <c r="B99" s="5" t="s">
        <v>5033</v>
      </c>
      <c r="C99" s="26">
        <v>189</v>
      </c>
    </row>
    <row r="100" spans="1:3" x14ac:dyDescent="0.2">
      <c r="A100" s="5" t="s">
        <v>5034</v>
      </c>
      <c r="B100" s="5" t="s">
        <v>5035</v>
      </c>
      <c r="C100" s="26">
        <v>1473</v>
      </c>
    </row>
    <row r="101" spans="1:3" x14ac:dyDescent="0.2">
      <c r="A101" s="5" t="s">
        <v>5036</v>
      </c>
      <c r="B101" s="5" t="s">
        <v>5037</v>
      </c>
      <c r="C101" s="26">
        <v>207</v>
      </c>
    </row>
    <row r="102" spans="1:3" x14ac:dyDescent="0.2">
      <c r="A102" s="5" t="s">
        <v>5038</v>
      </c>
      <c r="B102" s="5" t="s">
        <v>5039</v>
      </c>
      <c r="C102" s="26">
        <v>1080</v>
      </c>
    </row>
    <row r="103" spans="1:3" x14ac:dyDescent="0.2">
      <c r="A103" s="5" t="s">
        <v>5040</v>
      </c>
      <c r="B103" s="5" t="s">
        <v>5041</v>
      </c>
      <c r="C103" s="26">
        <v>26316</v>
      </c>
    </row>
    <row r="104" spans="1:3" x14ac:dyDescent="0.2">
      <c r="A104" s="5" t="s">
        <v>5042</v>
      </c>
      <c r="B104" s="5" t="s">
        <v>5043</v>
      </c>
      <c r="C104" s="26">
        <v>3498</v>
      </c>
    </row>
    <row r="105" spans="1:3" x14ac:dyDescent="0.2">
      <c r="A105" s="5" t="s">
        <v>5044</v>
      </c>
      <c r="B105" s="5" t="s">
        <v>5045</v>
      </c>
      <c r="C105" s="26">
        <v>1077</v>
      </c>
    </row>
    <row r="106" spans="1:3" x14ac:dyDescent="0.2">
      <c r="A106" s="5" t="s">
        <v>5046</v>
      </c>
      <c r="B106" s="5" t="s">
        <v>5047</v>
      </c>
      <c r="C106" s="26">
        <v>5754</v>
      </c>
    </row>
    <row r="107" spans="1:3" x14ac:dyDescent="0.2">
      <c r="A107" s="5" t="s">
        <v>5048</v>
      </c>
      <c r="B107" s="5" t="s">
        <v>5049</v>
      </c>
      <c r="C107" s="26">
        <v>1134</v>
      </c>
    </row>
    <row r="108" spans="1:3" x14ac:dyDescent="0.2">
      <c r="A108" s="5" t="s">
        <v>5050</v>
      </c>
      <c r="B108" s="5" t="s">
        <v>5051</v>
      </c>
      <c r="C108" s="26">
        <v>5859</v>
      </c>
    </row>
    <row r="109" spans="1:3" x14ac:dyDescent="0.2">
      <c r="A109" s="5" t="s">
        <v>5052</v>
      </c>
      <c r="B109" s="5" t="s">
        <v>5053</v>
      </c>
      <c r="C109" s="26">
        <v>303</v>
      </c>
    </row>
    <row r="110" spans="1:3" x14ac:dyDescent="0.2">
      <c r="A110" s="5" t="s">
        <v>5054</v>
      </c>
      <c r="B110" s="5" t="s">
        <v>5055</v>
      </c>
      <c r="C110" s="26">
        <v>798</v>
      </c>
    </row>
    <row r="111" spans="1:3" x14ac:dyDescent="0.2">
      <c r="A111" s="5" t="s">
        <v>5056</v>
      </c>
      <c r="B111" s="5" t="s">
        <v>5057</v>
      </c>
      <c r="C111" s="26">
        <v>1443</v>
      </c>
    </row>
    <row r="112" spans="1:3" x14ac:dyDescent="0.2">
      <c r="A112" s="5" t="s">
        <v>5058</v>
      </c>
      <c r="B112" s="5" t="s">
        <v>5059</v>
      </c>
      <c r="C112" s="26">
        <v>1086</v>
      </c>
    </row>
    <row r="113" spans="1:3" x14ac:dyDescent="0.2">
      <c r="A113" s="5" t="s">
        <v>5060</v>
      </c>
      <c r="B113" s="5" t="s">
        <v>5061</v>
      </c>
      <c r="C113" s="26">
        <v>15186</v>
      </c>
    </row>
    <row r="114" spans="1:3" x14ac:dyDescent="0.2">
      <c r="A114" s="5" t="s">
        <v>5062</v>
      </c>
      <c r="B114" s="5" t="s">
        <v>5063</v>
      </c>
      <c r="C114" s="26">
        <v>660</v>
      </c>
    </row>
    <row r="115" spans="1:3" x14ac:dyDescent="0.2">
      <c r="A115" s="5" t="s">
        <v>5064</v>
      </c>
      <c r="B115" s="5" t="s">
        <v>5065</v>
      </c>
      <c r="C115" s="26">
        <v>2052</v>
      </c>
    </row>
    <row r="116" spans="1:3" x14ac:dyDescent="0.2">
      <c r="A116" s="5" t="s">
        <v>5066</v>
      </c>
      <c r="B116" s="5" t="s">
        <v>5067</v>
      </c>
      <c r="C116" s="26">
        <v>183</v>
      </c>
    </row>
    <row r="117" spans="1:3" x14ac:dyDescent="0.2">
      <c r="A117" s="5" t="s">
        <v>5068</v>
      </c>
      <c r="B117" s="5" t="s">
        <v>5069</v>
      </c>
      <c r="C117" s="26">
        <v>153</v>
      </c>
    </row>
    <row r="118" spans="1:3" x14ac:dyDescent="0.2">
      <c r="A118" s="5" t="s">
        <v>5070</v>
      </c>
      <c r="B118" s="5" t="s">
        <v>5071</v>
      </c>
      <c r="C118" s="26">
        <v>294</v>
      </c>
    </row>
    <row r="119" spans="1:3" x14ac:dyDescent="0.2">
      <c r="A119" s="5" t="s">
        <v>5072</v>
      </c>
      <c r="B119" s="5" t="s">
        <v>5073</v>
      </c>
      <c r="C119" s="26">
        <v>135</v>
      </c>
    </row>
    <row r="120" spans="1:3" x14ac:dyDescent="0.2">
      <c r="A120" s="5" t="s">
        <v>5074</v>
      </c>
      <c r="B120" s="5" t="s">
        <v>5075</v>
      </c>
      <c r="C120" s="26">
        <v>261</v>
      </c>
    </row>
    <row r="121" spans="1:3" x14ac:dyDescent="0.2">
      <c r="A121" s="5" t="s">
        <v>5076</v>
      </c>
      <c r="B121" s="5" t="s">
        <v>5077</v>
      </c>
      <c r="C121" s="26">
        <v>42</v>
      </c>
    </row>
    <row r="122" spans="1:3" x14ac:dyDescent="0.2">
      <c r="A122" s="5" t="s">
        <v>5078</v>
      </c>
      <c r="B122" s="5" t="s">
        <v>5079</v>
      </c>
      <c r="C122" s="26">
        <v>72</v>
      </c>
    </row>
    <row r="123" spans="1:3" x14ac:dyDescent="0.2">
      <c r="A123" s="5" t="s">
        <v>5080</v>
      </c>
      <c r="B123" s="5" t="s">
        <v>5081</v>
      </c>
      <c r="C123" s="26">
        <v>39</v>
      </c>
    </row>
    <row r="124" spans="1:3" x14ac:dyDescent="0.2">
      <c r="A124" s="5" t="s">
        <v>5082</v>
      </c>
      <c r="B124" s="5" t="s">
        <v>5083</v>
      </c>
      <c r="C124" s="26">
        <v>3264</v>
      </c>
    </row>
    <row r="125" spans="1:3" x14ac:dyDescent="0.2">
      <c r="A125" s="5" t="s">
        <v>5084</v>
      </c>
      <c r="B125" s="5" t="s">
        <v>5085</v>
      </c>
      <c r="C125" s="26">
        <v>108</v>
      </c>
    </row>
    <row r="126" spans="1:3" x14ac:dyDescent="0.2">
      <c r="A126" s="5" t="s">
        <v>5086</v>
      </c>
      <c r="B126" s="5" t="s">
        <v>5087</v>
      </c>
      <c r="C126" s="26">
        <v>141</v>
      </c>
    </row>
    <row r="127" spans="1:3" x14ac:dyDescent="0.2">
      <c r="A127" s="5" t="s">
        <v>5088</v>
      </c>
      <c r="B127" s="5" t="s">
        <v>5089</v>
      </c>
      <c r="C127" s="26">
        <v>1284</v>
      </c>
    </row>
    <row r="128" spans="1:3" x14ac:dyDescent="0.2">
      <c r="A128" s="5" t="s">
        <v>5090</v>
      </c>
      <c r="B128" s="5" t="s">
        <v>5091</v>
      </c>
      <c r="C128" s="26">
        <v>30696</v>
      </c>
    </row>
    <row r="129" spans="1:3" x14ac:dyDescent="0.2">
      <c r="A129" s="5" t="s">
        <v>5092</v>
      </c>
      <c r="B129" s="5" t="s">
        <v>5093</v>
      </c>
      <c r="C129" s="26">
        <v>2679</v>
      </c>
    </row>
    <row r="130" spans="1:3" x14ac:dyDescent="0.2">
      <c r="A130" s="5" t="s">
        <v>5094</v>
      </c>
      <c r="B130" s="5" t="s">
        <v>5095</v>
      </c>
      <c r="C130" s="26">
        <v>11565</v>
      </c>
    </row>
    <row r="131" spans="1:3" x14ac:dyDescent="0.2">
      <c r="A131" s="5" t="s">
        <v>5096</v>
      </c>
      <c r="B131" s="5" t="s">
        <v>5097</v>
      </c>
      <c r="C131" s="26">
        <v>5451</v>
      </c>
    </row>
    <row r="132" spans="1:3" x14ac:dyDescent="0.2">
      <c r="A132" s="5" t="s">
        <v>5098</v>
      </c>
      <c r="B132" s="5" t="s">
        <v>5099</v>
      </c>
      <c r="C132" s="26">
        <v>5397</v>
      </c>
    </row>
    <row r="133" spans="1:3" x14ac:dyDescent="0.2">
      <c r="A133" s="5" t="s">
        <v>5100</v>
      </c>
      <c r="B133" s="5" t="s">
        <v>5101</v>
      </c>
      <c r="C133" s="26">
        <v>1950</v>
      </c>
    </row>
    <row r="134" spans="1:3" x14ac:dyDescent="0.2">
      <c r="A134" s="5" t="s">
        <v>5102</v>
      </c>
      <c r="B134" s="5" t="s">
        <v>5103</v>
      </c>
      <c r="C134" s="26">
        <v>4260</v>
      </c>
    </row>
    <row r="135" spans="1:3" x14ac:dyDescent="0.2">
      <c r="A135" s="5" t="s">
        <v>5104</v>
      </c>
      <c r="B135" s="5" t="s">
        <v>5105</v>
      </c>
      <c r="C135" s="26">
        <v>2436</v>
      </c>
    </row>
    <row r="136" spans="1:3" x14ac:dyDescent="0.2">
      <c r="A136" s="5" t="s">
        <v>5106</v>
      </c>
      <c r="B136" s="5" t="s">
        <v>5107</v>
      </c>
      <c r="C136" s="26">
        <v>1416</v>
      </c>
    </row>
    <row r="137" spans="1:3" x14ac:dyDescent="0.2">
      <c r="A137" s="5" t="s">
        <v>5108</v>
      </c>
      <c r="B137" s="5" t="s">
        <v>5109</v>
      </c>
      <c r="C137" s="26">
        <v>732</v>
      </c>
    </row>
    <row r="138" spans="1:3" x14ac:dyDescent="0.2">
      <c r="A138" s="5" t="s">
        <v>5110</v>
      </c>
      <c r="B138" s="5" t="s">
        <v>5111</v>
      </c>
      <c r="C138" s="26">
        <v>3</v>
      </c>
    </row>
    <row r="139" spans="1:3" x14ac:dyDescent="0.2">
      <c r="A139" s="5" t="s">
        <v>5112</v>
      </c>
      <c r="B139" s="5" t="s">
        <v>5113</v>
      </c>
      <c r="C139" s="26">
        <v>633</v>
      </c>
    </row>
    <row r="140" spans="1:3" x14ac:dyDescent="0.2">
      <c r="A140" s="5" t="s">
        <v>5114</v>
      </c>
      <c r="B140" s="5" t="s">
        <v>5115</v>
      </c>
      <c r="C140" s="26">
        <v>3528</v>
      </c>
    </row>
    <row r="141" spans="1:3" x14ac:dyDescent="0.2">
      <c r="A141" s="5" t="s">
        <v>5116</v>
      </c>
      <c r="B141" s="5" t="s">
        <v>5117</v>
      </c>
      <c r="C141" s="26">
        <v>4161</v>
      </c>
    </row>
    <row r="142" spans="1:3" x14ac:dyDescent="0.2">
      <c r="A142" s="5" t="s">
        <v>5118</v>
      </c>
      <c r="B142" s="5" t="s">
        <v>5119</v>
      </c>
      <c r="C142" s="26">
        <v>351</v>
      </c>
    </row>
    <row r="143" spans="1:3" x14ac:dyDescent="0.2">
      <c r="A143" s="5" t="s">
        <v>5120</v>
      </c>
      <c r="B143" s="5" t="s">
        <v>5121</v>
      </c>
      <c r="C143" s="26">
        <v>0</v>
      </c>
    </row>
    <row r="144" spans="1:3" x14ac:dyDescent="0.2">
      <c r="A144" s="5" t="s">
        <v>5122</v>
      </c>
      <c r="B144" s="5" t="s">
        <v>5123</v>
      </c>
      <c r="C144" s="26">
        <v>3</v>
      </c>
    </row>
    <row r="145" spans="1:3" x14ac:dyDescent="0.2">
      <c r="A145" s="5" t="s">
        <v>5124</v>
      </c>
      <c r="B145" s="5" t="s">
        <v>5125</v>
      </c>
      <c r="C145" s="26">
        <v>2592</v>
      </c>
    </row>
    <row r="146" spans="1:3" x14ac:dyDescent="0.2">
      <c r="A146" s="5" t="s">
        <v>5126</v>
      </c>
      <c r="B146" s="5" t="s">
        <v>5127</v>
      </c>
      <c r="C146" s="26">
        <v>1161</v>
      </c>
    </row>
    <row r="147" spans="1:3" x14ac:dyDescent="0.2">
      <c r="A147" s="5" t="s">
        <v>5128</v>
      </c>
      <c r="B147" s="5" t="s">
        <v>5129</v>
      </c>
      <c r="C147" s="26">
        <v>2370</v>
      </c>
    </row>
    <row r="148" spans="1:3" x14ac:dyDescent="0.2">
      <c r="A148" s="5" t="s">
        <v>5130</v>
      </c>
      <c r="B148" s="5" t="s">
        <v>5131</v>
      </c>
      <c r="C148" s="26">
        <v>117</v>
      </c>
    </row>
    <row r="149" spans="1:3" x14ac:dyDescent="0.2">
      <c r="A149" s="5" t="s">
        <v>5132</v>
      </c>
      <c r="B149" s="5" t="s">
        <v>5133</v>
      </c>
      <c r="C149" s="26">
        <v>3</v>
      </c>
    </row>
    <row r="150" spans="1:3" x14ac:dyDescent="0.2">
      <c r="A150" s="5" t="s">
        <v>5134</v>
      </c>
      <c r="B150" s="5" t="s">
        <v>5135</v>
      </c>
      <c r="C150" s="26">
        <v>4836</v>
      </c>
    </row>
    <row r="151" spans="1:3" x14ac:dyDescent="0.2">
      <c r="A151" s="5" t="s">
        <v>5136</v>
      </c>
      <c r="B151" s="5" t="s">
        <v>5137</v>
      </c>
      <c r="C151" s="26">
        <v>108</v>
      </c>
    </row>
    <row r="152" spans="1:3" x14ac:dyDescent="0.2">
      <c r="A152" s="5" t="s">
        <v>5138</v>
      </c>
      <c r="B152" s="5" t="s">
        <v>5139</v>
      </c>
      <c r="C152" s="26">
        <v>396</v>
      </c>
    </row>
    <row r="153" spans="1:3" x14ac:dyDescent="0.2">
      <c r="A153" s="5" t="s">
        <v>5140</v>
      </c>
      <c r="B153" s="5" t="s">
        <v>5141</v>
      </c>
      <c r="C153" s="26">
        <v>1245</v>
      </c>
    </row>
    <row r="154" spans="1:3" x14ac:dyDescent="0.2">
      <c r="A154" s="5" t="s">
        <v>5142</v>
      </c>
      <c r="B154" s="5" t="s">
        <v>5143</v>
      </c>
      <c r="C154" s="26">
        <v>156</v>
      </c>
    </row>
    <row r="155" spans="1:3" x14ac:dyDescent="0.2">
      <c r="A155" s="5" t="s">
        <v>5144</v>
      </c>
      <c r="B155" s="5" t="s">
        <v>5145</v>
      </c>
      <c r="C155" s="26">
        <v>210</v>
      </c>
    </row>
    <row r="156" spans="1:3" x14ac:dyDescent="0.2">
      <c r="A156" s="5" t="s">
        <v>5146</v>
      </c>
      <c r="B156" s="5" t="s">
        <v>5147</v>
      </c>
      <c r="C156" s="26">
        <v>519</v>
      </c>
    </row>
    <row r="157" spans="1:3" x14ac:dyDescent="0.2">
      <c r="A157" s="5" t="s">
        <v>5148</v>
      </c>
      <c r="B157" s="5" t="s">
        <v>5149</v>
      </c>
      <c r="C157" s="26">
        <v>27</v>
      </c>
    </row>
    <row r="158" spans="1:3" x14ac:dyDescent="0.2">
      <c r="A158" s="5" t="s">
        <v>5150</v>
      </c>
      <c r="B158" s="5" t="s">
        <v>5151</v>
      </c>
      <c r="C158" s="26">
        <v>24</v>
      </c>
    </row>
    <row r="159" spans="1:3" x14ac:dyDescent="0.2">
      <c r="A159" s="5" t="s">
        <v>5152</v>
      </c>
      <c r="B159" s="5" t="s">
        <v>5153</v>
      </c>
      <c r="C159" s="26">
        <v>11766</v>
      </c>
    </row>
    <row r="160" spans="1:3" x14ac:dyDescent="0.2">
      <c r="A160" s="5" t="s">
        <v>5154</v>
      </c>
      <c r="B160" s="5" t="s">
        <v>5155</v>
      </c>
      <c r="C160" s="26">
        <v>2124</v>
      </c>
    </row>
    <row r="161" spans="1:3" x14ac:dyDescent="0.2">
      <c r="A161" s="5" t="s">
        <v>5156</v>
      </c>
      <c r="B161" s="5" t="s">
        <v>5157</v>
      </c>
      <c r="C161" s="26">
        <v>2499</v>
      </c>
    </row>
    <row r="162" spans="1:3" x14ac:dyDescent="0.2">
      <c r="A162" s="5" t="s">
        <v>5158</v>
      </c>
      <c r="B162" s="5" t="s">
        <v>5159</v>
      </c>
      <c r="C162" s="26">
        <v>3075</v>
      </c>
    </row>
    <row r="163" spans="1:3" x14ac:dyDescent="0.2">
      <c r="A163" s="5" t="s">
        <v>5160</v>
      </c>
      <c r="B163" s="5" t="s">
        <v>5161</v>
      </c>
      <c r="C163" s="26">
        <v>33</v>
      </c>
    </row>
    <row r="164" spans="1:3" x14ac:dyDescent="0.2">
      <c r="A164" s="5" t="s">
        <v>5162</v>
      </c>
      <c r="B164" s="5" t="s">
        <v>5163</v>
      </c>
      <c r="C164" s="26">
        <v>3708</v>
      </c>
    </row>
    <row r="165" spans="1:3" x14ac:dyDescent="0.2">
      <c r="A165" s="5" t="s">
        <v>5164</v>
      </c>
      <c r="B165" s="5" t="s">
        <v>5165</v>
      </c>
      <c r="C165" s="26">
        <v>597</v>
      </c>
    </row>
    <row r="166" spans="1:3" x14ac:dyDescent="0.2">
      <c r="A166" s="5" t="s">
        <v>5166</v>
      </c>
      <c r="B166" s="5" t="s">
        <v>5167</v>
      </c>
      <c r="C166" s="26">
        <v>12819</v>
      </c>
    </row>
    <row r="167" spans="1:3" x14ac:dyDescent="0.2">
      <c r="A167" s="5" t="s">
        <v>5168</v>
      </c>
      <c r="B167" s="5" t="s">
        <v>5169</v>
      </c>
      <c r="C167" s="26">
        <v>411</v>
      </c>
    </row>
    <row r="168" spans="1:3" x14ac:dyDescent="0.2">
      <c r="A168" s="5" t="s">
        <v>5170</v>
      </c>
      <c r="B168" s="5" t="s">
        <v>5171</v>
      </c>
      <c r="C168" s="26">
        <v>2295</v>
      </c>
    </row>
    <row r="169" spans="1:3" x14ac:dyDescent="0.2">
      <c r="A169" s="5" t="s">
        <v>5172</v>
      </c>
      <c r="B169" s="5" t="s">
        <v>5173</v>
      </c>
      <c r="C169" s="26">
        <v>1344</v>
      </c>
    </row>
    <row r="170" spans="1:3" x14ac:dyDescent="0.2">
      <c r="A170" s="5" t="s">
        <v>5174</v>
      </c>
      <c r="B170" s="5" t="s">
        <v>5175</v>
      </c>
      <c r="C170" s="26">
        <v>26475</v>
      </c>
    </row>
    <row r="171" spans="1:3" x14ac:dyDescent="0.2">
      <c r="A171" s="5" t="s">
        <v>5176</v>
      </c>
      <c r="B171" s="5" t="s">
        <v>5177</v>
      </c>
      <c r="C171" s="26">
        <v>312</v>
      </c>
    </row>
    <row r="172" spans="1:3" x14ac:dyDescent="0.2">
      <c r="A172" s="5" t="s">
        <v>5178</v>
      </c>
      <c r="B172" s="5" t="s">
        <v>5179</v>
      </c>
      <c r="C172" s="26">
        <v>612</v>
      </c>
    </row>
    <row r="173" spans="1:3" x14ac:dyDescent="0.2">
      <c r="A173" s="5" t="s">
        <v>5180</v>
      </c>
      <c r="B173" s="5" t="s">
        <v>5181</v>
      </c>
      <c r="C173" s="26">
        <v>1071</v>
      </c>
    </row>
    <row r="174" spans="1:3" x14ac:dyDescent="0.2">
      <c r="A174" s="5" t="s">
        <v>5182</v>
      </c>
      <c r="B174" s="5" t="s">
        <v>5183</v>
      </c>
      <c r="C174" s="26">
        <v>0</v>
      </c>
    </row>
    <row r="175" spans="1:3" x14ac:dyDescent="0.2">
      <c r="A175" s="5" t="s">
        <v>5184</v>
      </c>
      <c r="B175" s="5" t="s">
        <v>5185</v>
      </c>
      <c r="C175" s="26">
        <v>834</v>
      </c>
    </row>
    <row r="176" spans="1:3" x14ac:dyDescent="0.2">
      <c r="A176" s="5" t="s">
        <v>5186</v>
      </c>
      <c r="B176" s="5" t="s">
        <v>5187</v>
      </c>
      <c r="C176" s="26">
        <v>912</v>
      </c>
    </row>
    <row r="177" spans="1:3" x14ac:dyDescent="0.2">
      <c r="A177" s="5" t="s">
        <v>5188</v>
      </c>
      <c r="B177" s="5" t="s">
        <v>5189</v>
      </c>
      <c r="C177" s="26">
        <v>4848</v>
      </c>
    </row>
    <row r="178" spans="1:3" x14ac:dyDescent="0.2">
      <c r="A178" s="5" t="s">
        <v>5190</v>
      </c>
      <c r="B178" s="5" t="s">
        <v>5191</v>
      </c>
      <c r="C178" s="26">
        <v>9426</v>
      </c>
    </row>
    <row r="179" spans="1:3" x14ac:dyDescent="0.2">
      <c r="A179" s="5" t="s">
        <v>5192</v>
      </c>
      <c r="B179" s="5" t="s">
        <v>5193</v>
      </c>
      <c r="C179" s="26">
        <v>801</v>
      </c>
    </row>
    <row r="180" spans="1:3" x14ac:dyDescent="0.2">
      <c r="A180" s="5" t="s">
        <v>5194</v>
      </c>
      <c r="B180" s="5" t="s">
        <v>5195</v>
      </c>
      <c r="C180" s="26">
        <v>57</v>
      </c>
    </row>
    <row r="181" spans="1:3" x14ac:dyDescent="0.2">
      <c r="A181" s="5" t="s">
        <v>5196</v>
      </c>
      <c r="B181" s="5" t="s">
        <v>5197</v>
      </c>
      <c r="C181" s="26">
        <v>6</v>
      </c>
    </row>
    <row r="182" spans="1:3" x14ac:dyDescent="0.2">
      <c r="A182" s="5" t="s">
        <v>5198</v>
      </c>
      <c r="B182" s="5" t="s">
        <v>5199</v>
      </c>
      <c r="C182" s="26">
        <v>4545</v>
      </c>
    </row>
    <row r="183" spans="1:3" x14ac:dyDescent="0.2">
      <c r="A183" s="5" t="s">
        <v>5200</v>
      </c>
      <c r="B183" s="5" t="s">
        <v>5201</v>
      </c>
      <c r="C183" s="26">
        <v>7380</v>
      </c>
    </row>
    <row r="184" spans="1:3" x14ac:dyDescent="0.2">
      <c r="A184" s="5" t="s">
        <v>5202</v>
      </c>
      <c r="B184" s="5" t="s">
        <v>5203</v>
      </c>
      <c r="C184" s="26">
        <v>519</v>
      </c>
    </row>
    <row r="185" spans="1:3" x14ac:dyDescent="0.2">
      <c r="A185" s="5" t="s">
        <v>5204</v>
      </c>
      <c r="B185" s="5" t="s">
        <v>1433</v>
      </c>
      <c r="C185" s="26">
        <v>219</v>
      </c>
    </row>
    <row r="186" spans="1:3" x14ac:dyDescent="0.2">
      <c r="A186" s="5" t="s">
        <v>5205</v>
      </c>
      <c r="B186" s="5" t="s">
        <v>5206</v>
      </c>
      <c r="C186" s="26">
        <v>8124</v>
      </c>
    </row>
    <row r="187" spans="1:3" x14ac:dyDescent="0.2">
      <c r="A187" s="5" t="s">
        <v>5207</v>
      </c>
      <c r="B187" s="5" t="s">
        <v>5208</v>
      </c>
      <c r="C187" s="26">
        <v>24</v>
      </c>
    </row>
    <row r="188" spans="1:3" x14ac:dyDescent="0.2">
      <c r="A188" s="5" t="s">
        <v>5209</v>
      </c>
      <c r="B188" s="5" t="s">
        <v>5210</v>
      </c>
      <c r="C188" s="26">
        <v>108</v>
      </c>
    </row>
    <row r="189" spans="1:3" x14ac:dyDescent="0.2">
      <c r="A189" s="5" t="s">
        <v>5211</v>
      </c>
      <c r="B189" s="5" t="s">
        <v>5212</v>
      </c>
      <c r="C189" s="26">
        <v>411</v>
      </c>
    </row>
    <row r="190" spans="1:3" x14ac:dyDescent="0.2">
      <c r="A190" s="5" t="s">
        <v>5213</v>
      </c>
      <c r="B190" s="5" t="s">
        <v>5214</v>
      </c>
      <c r="C190" s="26">
        <v>15</v>
      </c>
    </row>
    <row r="191" spans="1:3" x14ac:dyDescent="0.2">
      <c r="A191" s="5" t="s">
        <v>5215</v>
      </c>
      <c r="B191" s="5" t="s">
        <v>5216</v>
      </c>
      <c r="C191" s="26">
        <v>135</v>
      </c>
    </row>
    <row r="192" spans="1:3" x14ac:dyDescent="0.2">
      <c r="A192" s="5" t="s">
        <v>5217</v>
      </c>
      <c r="B192" s="5" t="s">
        <v>5218</v>
      </c>
      <c r="C192" s="26">
        <v>6</v>
      </c>
    </row>
    <row r="193" spans="1:3" x14ac:dyDescent="0.2">
      <c r="A193" s="5" t="s">
        <v>5219</v>
      </c>
      <c r="B193" s="5" t="s">
        <v>5220</v>
      </c>
      <c r="C193" s="26">
        <v>12888</v>
      </c>
    </row>
    <row r="194" spans="1:3" x14ac:dyDescent="0.2">
      <c r="A194" s="5" t="s">
        <v>5221</v>
      </c>
      <c r="B194" s="5" t="s">
        <v>5222</v>
      </c>
      <c r="C194" s="26">
        <v>1299</v>
      </c>
    </row>
    <row r="195" spans="1:3" x14ac:dyDescent="0.2">
      <c r="A195" s="5" t="s">
        <v>5223</v>
      </c>
      <c r="B195" s="5" t="s">
        <v>5224</v>
      </c>
      <c r="C195" s="26">
        <v>15</v>
      </c>
    </row>
    <row r="196" spans="1:3" x14ac:dyDescent="0.2">
      <c r="A196" s="5" t="s">
        <v>5225</v>
      </c>
      <c r="B196" s="5" t="s">
        <v>5226</v>
      </c>
      <c r="C196" s="26">
        <v>3873</v>
      </c>
    </row>
    <row r="197" spans="1:3" x14ac:dyDescent="0.2">
      <c r="A197" s="5" t="s">
        <v>5227</v>
      </c>
      <c r="B197" s="5" t="s">
        <v>5228</v>
      </c>
      <c r="C197" s="26">
        <v>645</v>
      </c>
    </row>
    <row r="198" spans="1:3" x14ac:dyDescent="0.2">
      <c r="A198" s="5" t="s">
        <v>5229</v>
      </c>
      <c r="B198" s="5" t="s">
        <v>5230</v>
      </c>
      <c r="C198" s="26">
        <v>3</v>
      </c>
    </row>
    <row r="199" spans="1:3" x14ac:dyDescent="0.2">
      <c r="A199" s="5" t="s">
        <v>5231</v>
      </c>
      <c r="B199" s="5" t="s">
        <v>5232</v>
      </c>
      <c r="C199" s="26">
        <v>210</v>
      </c>
    </row>
    <row r="200" spans="1:3" x14ac:dyDescent="0.2">
      <c r="A200" s="5" t="s">
        <v>5233</v>
      </c>
      <c r="B200" s="5" t="s">
        <v>5234</v>
      </c>
      <c r="C200" s="26">
        <v>537</v>
      </c>
    </row>
    <row r="201" spans="1:3" x14ac:dyDescent="0.2">
      <c r="A201" s="5" t="s">
        <v>5235</v>
      </c>
      <c r="B201" s="5" t="s">
        <v>5236</v>
      </c>
      <c r="C201" s="26">
        <v>12</v>
      </c>
    </row>
    <row r="202" spans="1:3" x14ac:dyDescent="0.2">
      <c r="A202" s="5" t="s">
        <v>5237</v>
      </c>
      <c r="B202" s="5" t="s">
        <v>5238</v>
      </c>
      <c r="C202" s="26">
        <v>234</v>
      </c>
    </row>
    <row r="203" spans="1:3" x14ac:dyDescent="0.2">
      <c r="A203" s="5" t="s">
        <v>5239</v>
      </c>
      <c r="B203" s="5" t="s">
        <v>5240</v>
      </c>
      <c r="C203" s="26">
        <v>1455</v>
      </c>
    </row>
    <row r="204" spans="1:3" x14ac:dyDescent="0.2">
      <c r="A204" s="5" t="s">
        <v>5241</v>
      </c>
      <c r="B204" s="5" t="s">
        <v>5242</v>
      </c>
      <c r="C204" s="26">
        <v>327</v>
      </c>
    </row>
    <row r="205" spans="1:3" x14ac:dyDescent="0.2">
      <c r="A205" s="5" t="s">
        <v>5243</v>
      </c>
      <c r="B205" s="5" t="s">
        <v>5244</v>
      </c>
      <c r="C205" s="26">
        <v>798</v>
      </c>
    </row>
    <row r="206" spans="1:3" x14ac:dyDescent="0.2">
      <c r="A206" s="5" t="s">
        <v>5245</v>
      </c>
      <c r="B206" s="5" t="s">
        <v>5246</v>
      </c>
      <c r="C206" s="26">
        <v>3</v>
      </c>
    </row>
    <row r="207" spans="1:3" x14ac:dyDescent="0.2">
      <c r="A207" s="5" t="s">
        <v>5247</v>
      </c>
      <c r="B207" s="5" t="s">
        <v>5248</v>
      </c>
      <c r="C207" s="26">
        <v>270</v>
      </c>
    </row>
    <row r="208" spans="1:3" x14ac:dyDescent="0.2">
      <c r="A208" s="5" t="s">
        <v>5249</v>
      </c>
      <c r="B208" s="5" t="s">
        <v>5250</v>
      </c>
      <c r="C208" s="26">
        <v>24</v>
      </c>
    </row>
    <row r="209" spans="1:3" x14ac:dyDescent="0.2">
      <c r="A209" s="5" t="s">
        <v>5251</v>
      </c>
      <c r="B209" s="5" t="s">
        <v>5252</v>
      </c>
      <c r="C209" s="26">
        <v>4533</v>
      </c>
    </row>
    <row r="210" spans="1:3" x14ac:dyDescent="0.2">
      <c r="A210" s="5" t="s">
        <v>5253</v>
      </c>
      <c r="B210" s="5" t="s">
        <v>5254</v>
      </c>
      <c r="C210" s="26">
        <v>594</v>
      </c>
    </row>
    <row r="211" spans="1:3" x14ac:dyDescent="0.2">
      <c r="A211" s="5" t="s">
        <v>5255</v>
      </c>
      <c r="B211" s="5" t="s">
        <v>5256</v>
      </c>
      <c r="C211" s="26">
        <v>13326</v>
      </c>
    </row>
    <row r="212" spans="1:3" x14ac:dyDescent="0.2">
      <c r="A212" s="5" t="s">
        <v>5257</v>
      </c>
      <c r="B212" s="5" t="s">
        <v>5258</v>
      </c>
      <c r="C212" s="26">
        <v>945</v>
      </c>
    </row>
    <row r="213" spans="1:3" x14ac:dyDescent="0.2">
      <c r="A213" s="5" t="s">
        <v>5259</v>
      </c>
      <c r="B213" s="5" t="s">
        <v>5260</v>
      </c>
      <c r="C213" s="26">
        <v>684</v>
      </c>
    </row>
    <row r="214" spans="1:3" x14ac:dyDescent="0.2">
      <c r="A214" s="5" t="s">
        <v>5261</v>
      </c>
      <c r="B214" s="5" t="s">
        <v>5262</v>
      </c>
      <c r="C214" s="26">
        <v>345</v>
      </c>
    </row>
    <row r="215" spans="1:3" x14ac:dyDescent="0.2">
      <c r="A215" s="5" t="s">
        <v>5263</v>
      </c>
      <c r="B215" s="5" t="s">
        <v>5264</v>
      </c>
      <c r="C215" s="26">
        <v>381</v>
      </c>
    </row>
    <row r="216" spans="1:3" x14ac:dyDescent="0.2">
      <c r="A216" s="5" t="s">
        <v>5265</v>
      </c>
      <c r="B216" s="5" t="s">
        <v>5266</v>
      </c>
      <c r="C216" s="26">
        <v>792</v>
      </c>
    </row>
    <row r="217" spans="1:3" x14ac:dyDescent="0.2">
      <c r="A217" s="5" t="s">
        <v>5267</v>
      </c>
      <c r="B217" s="5" t="s">
        <v>5268</v>
      </c>
      <c r="C217" s="26">
        <v>330</v>
      </c>
    </row>
    <row r="218" spans="1:3" x14ac:dyDescent="0.2">
      <c r="A218" s="5" t="s">
        <v>5269</v>
      </c>
      <c r="B218" s="5" t="s">
        <v>5270</v>
      </c>
      <c r="C218" s="26">
        <v>768</v>
      </c>
    </row>
    <row r="219" spans="1:3" x14ac:dyDescent="0.2">
      <c r="A219" s="5" t="s">
        <v>5271</v>
      </c>
      <c r="B219" s="5" t="s">
        <v>5272</v>
      </c>
      <c r="C219" s="26">
        <v>435</v>
      </c>
    </row>
    <row r="220" spans="1:3" x14ac:dyDescent="0.2">
      <c r="A220" s="5" t="s">
        <v>5273</v>
      </c>
      <c r="B220" s="5" t="s">
        <v>5274</v>
      </c>
      <c r="C220" s="26">
        <v>1260</v>
      </c>
    </row>
    <row r="221" spans="1:3" x14ac:dyDescent="0.2">
      <c r="A221" s="5" t="s">
        <v>5275</v>
      </c>
      <c r="B221" s="5" t="s">
        <v>5276</v>
      </c>
      <c r="C221" s="26">
        <v>804</v>
      </c>
    </row>
    <row r="222" spans="1:3" x14ac:dyDescent="0.2">
      <c r="A222" s="5" t="s">
        <v>5277</v>
      </c>
      <c r="B222" s="5" t="s">
        <v>5278</v>
      </c>
      <c r="C222" s="26">
        <v>111</v>
      </c>
    </row>
    <row r="223" spans="1:3" x14ac:dyDescent="0.2">
      <c r="A223" s="5" t="s">
        <v>5279</v>
      </c>
      <c r="B223" s="5" t="s">
        <v>5280</v>
      </c>
      <c r="C223" s="26">
        <v>71634</v>
      </c>
    </row>
    <row r="224" spans="1:3" x14ac:dyDescent="0.2">
      <c r="A224" s="5" t="s">
        <v>5281</v>
      </c>
      <c r="B224" s="5" t="s">
        <v>5282</v>
      </c>
      <c r="C224" s="26">
        <v>4395</v>
      </c>
    </row>
    <row r="225" spans="1:3" x14ac:dyDescent="0.2">
      <c r="A225" s="5" t="s">
        <v>5283</v>
      </c>
      <c r="B225" s="5" t="s">
        <v>5284</v>
      </c>
      <c r="C225" s="26">
        <v>5823</v>
      </c>
    </row>
    <row r="226" spans="1:3" x14ac:dyDescent="0.2">
      <c r="A226" s="5" t="s">
        <v>5285</v>
      </c>
      <c r="B226" s="5" t="s">
        <v>5286</v>
      </c>
      <c r="C226" s="26">
        <v>237</v>
      </c>
    </row>
    <row r="227" spans="1:3" x14ac:dyDescent="0.2">
      <c r="A227" s="5" t="s">
        <v>5287</v>
      </c>
      <c r="B227" s="5" t="s">
        <v>5288</v>
      </c>
      <c r="C227" s="26">
        <v>8667</v>
      </c>
    </row>
    <row r="228" spans="1:3" x14ac:dyDescent="0.2">
      <c r="A228" s="5" t="s">
        <v>5289</v>
      </c>
      <c r="B228" s="5" t="s">
        <v>5290</v>
      </c>
      <c r="C228" s="26">
        <v>654</v>
      </c>
    </row>
    <row r="229" spans="1:3" x14ac:dyDescent="0.2">
      <c r="A229" s="5" t="s">
        <v>5291</v>
      </c>
      <c r="B229" s="5" t="s">
        <v>5292</v>
      </c>
      <c r="C229" s="26">
        <v>4341</v>
      </c>
    </row>
    <row r="230" spans="1:3" x14ac:dyDescent="0.2">
      <c r="A230" s="5" t="s">
        <v>5293</v>
      </c>
      <c r="B230" s="5" t="s">
        <v>5294</v>
      </c>
      <c r="C230" s="26">
        <v>2337</v>
      </c>
    </row>
    <row r="231" spans="1:3" x14ac:dyDescent="0.2">
      <c r="A231" s="5" t="s">
        <v>5295</v>
      </c>
      <c r="B231" s="5" t="s">
        <v>5296</v>
      </c>
      <c r="C231" s="26">
        <v>588</v>
      </c>
    </row>
    <row r="232" spans="1:3" x14ac:dyDescent="0.2">
      <c r="A232" s="5" t="s">
        <v>5297</v>
      </c>
      <c r="B232" s="5" t="s">
        <v>5298</v>
      </c>
      <c r="C232" s="26">
        <v>261</v>
      </c>
    </row>
    <row r="233" spans="1:3" x14ac:dyDescent="0.2">
      <c r="A233" s="5" t="s">
        <v>5299</v>
      </c>
      <c r="B233" s="5" t="s">
        <v>5300</v>
      </c>
      <c r="C233" s="26">
        <v>33</v>
      </c>
    </row>
    <row r="234" spans="1:3" x14ac:dyDescent="0.2">
      <c r="A234" s="5" t="s">
        <v>5301</v>
      </c>
      <c r="B234" s="5" t="s">
        <v>5302</v>
      </c>
      <c r="C234" s="26">
        <v>1011</v>
      </c>
    </row>
    <row r="235" spans="1:3" x14ac:dyDescent="0.2">
      <c r="A235" s="5" t="s">
        <v>5303</v>
      </c>
      <c r="B235" s="5" t="s">
        <v>5304</v>
      </c>
      <c r="C235" s="26">
        <v>69</v>
      </c>
    </row>
    <row r="236" spans="1:3" x14ac:dyDescent="0.2">
      <c r="A236" s="5" t="s">
        <v>5305</v>
      </c>
      <c r="B236" s="5" t="s">
        <v>5306</v>
      </c>
      <c r="C236" s="26">
        <v>3</v>
      </c>
    </row>
    <row r="237" spans="1:3" x14ac:dyDescent="0.2">
      <c r="A237" s="5" t="s">
        <v>5307</v>
      </c>
      <c r="B237" s="5" t="s">
        <v>5308</v>
      </c>
      <c r="C237" s="26">
        <v>291</v>
      </c>
    </row>
    <row r="238" spans="1:3" x14ac:dyDescent="0.2">
      <c r="A238" s="5" t="s">
        <v>5309</v>
      </c>
      <c r="B238" s="5" t="s">
        <v>5310</v>
      </c>
      <c r="C238" s="26">
        <v>3591</v>
      </c>
    </row>
    <row r="239" spans="1:3" x14ac:dyDescent="0.2">
      <c r="A239" s="5" t="s">
        <v>5311</v>
      </c>
      <c r="B239" s="5" t="s">
        <v>5312</v>
      </c>
      <c r="C239" s="26">
        <v>5058</v>
      </c>
    </row>
    <row r="240" spans="1:3" x14ac:dyDescent="0.2">
      <c r="A240" s="5" t="s">
        <v>5313</v>
      </c>
      <c r="B240" s="5" t="s">
        <v>5314</v>
      </c>
      <c r="C240" s="26">
        <v>9</v>
      </c>
    </row>
    <row r="241" spans="1:3" x14ac:dyDescent="0.2">
      <c r="A241" s="5" t="s">
        <v>5315</v>
      </c>
      <c r="B241" s="5" t="s">
        <v>5316</v>
      </c>
      <c r="C241" s="26">
        <v>1590</v>
      </c>
    </row>
    <row r="242" spans="1:3" x14ac:dyDescent="0.2">
      <c r="A242" s="5" t="s">
        <v>5317</v>
      </c>
      <c r="B242" s="5" t="s">
        <v>5318</v>
      </c>
      <c r="C242" s="26">
        <v>2616</v>
      </c>
    </row>
    <row r="243" spans="1:3" x14ac:dyDescent="0.2">
      <c r="A243" s="5" t="s">
        <v>5319</v>
      </c>
      <c r="B243" s="5" t="s">
        <v>5320</v>
      </c>
      <c r="C243" s="26">
        <v>426</v>
      </c>
    </row>
    <row r="244" spans="1:3" x14ac:dyDescent="0.2">
      <c r="A244" s="5" t="s">
        <v>5321</v>
      </c>
      <c r="B244" s="5" t="s">
        <v>5322</v>
      </c>
      <c r="C244" s="26">
        <v>150</v>
      </c>
    </row>
    <row r="245" spans="1:3" x14ac:dyDescent="0.2">
      <c r="A245" s="5" t="s">
        <v>5323</v>
      </c>
      <c r="B245" s="5" t="s">
        <v>5324</v>
      </c>
      <c r="C245" s="26">
        <v>429</v>
      </c>
    </row>
    <row r="246" spans="1:3" x14ac:dyDescent="0.2">
      <c r="A246" s="5" t="s">
        <v>5325</v>
      </c>
      <c r="B246" s="5" t="s">
        <v>5326</v>
      </c>
      <c r="C246" s="26">
        <v>405</v>
      </c>
    </row>
    <row r="247" spans="1:3" x14ac:dyDescent="0.2">
      <c r="A247" s="5" t="s">
        <v>5327</v>
      </c>
      <c r="B247" s="5" t="s">
        <v>5328</v>
      </c>
      <c r="C247" s="26">
        <v>207</v>
      </c>
    </row>
    <row r="248" spans="1:3" x14ac:dyDescent="0.2">
      <c r="A248" s="5" t="s">
        <v>5329</v>
      </c>
      <c r="B248" s="5" t="s">
        <v>5330</v>
      </c>
      <c r="C248" s="26">
        <v>81</v>
      </c>
    </row>
    <row r="249" spans="1:3" x14ac:dyDescent="0.2">
      <c r="A249" s="5" t="s">
        <v>5331</v>
      </c>
      <c r="B249" s="5" t="s">
        <v>5332</v>
      </c>
      <c r="C249" s="26">
        <v>2781</v>
      </c>
    </row>
    <row r="250" spans="1:3" x14ac:dyDescent="0.2">
      <c r="A250" s="5" t="s">
        <v>5333</v>
      </c>
      <c r="B250" s="5" t="s">
        <v>5334</v>
      </c>
      <c r="C250" s="26">
        <v>609</v>
      </c>
    </row>
    <row r="251" spans="1:3" x14ac:dyDescent="0.2">
      <c r="A251" s="5" t="s">
        <v>5335</v>
      </c>
      <c r="B251" s="5" t="s">
        <v>5336</v>
      </c>
      <c r="C251" s="26">
        <v>5805</v>
      </c>
    </row>
    <row r="252" spans="1:3" x14ac:dyDescent="0.2">
      <c r="A252" s="5" t="s">
        <v>5337</v>
      </c>
      <c r="B252" s="5" t="s">
        <v>5338</v>
      </c>
      <c r="C252" s="26">
        <v>3450</v>
      </c>
    </row>
    <row r="253" spans="1:3" x14ac:dyDescent="0.2">
      <c r="A253" s="5" t="s">
        <v>5339</v>
      </c>
      <c r="B253" s="5" t="s">
        <v>5340</v>
      </c>
      <c r="C253" s="26">
        <v>1044</v>
      </c>
    </row>
    <row r="254" spans="1:3" x14ac:dyDescent="0.2">
      <c r="A254" s="5" t="s">
        <v>5341</v>
      </c>
      <c r="B254" s="5" t="s">
        <v>5342</v>
      </c>
      <c r="C254" s="26">
        <v>1359</v>
      </c>
    </row>
    <row r="255" spans="1:3" x14ac:dyDescent="0.2">
      <c r="A255" s="5" t="s">
        <v>5343</v>
      </c>
      <c r="B255" s="5" t="s">
        <v>5344</v>
      </c>
      <c r="C255" s="26">
        <v>579</v>
      </c>
    </row>
    <row r="256" spans="1:3" x14ac:dyDescent="0.2">
      <c r="A256" s="5" t="s">
        <v>5345</v>
      </c>
      <c r="B256" s="5" t="s">
        <v>5346</v>
      </c>
      <c r="C256" s="26">
        <v>2805</v>
      </c>
    </row>
    <row r="257" spans="1:3" x14ac:dyDescent="0.2">
      <c r="A257" s="5" t="s">
        <v>5347</v>
      </c>
      <c r="B257" s="5" t="s">
        <v>5348</v>
      </c>
      <c r="C257" s="26">
        <v>456</v>
      </c>
    </row>
    <row r="258" spans="1:3" x14ac:dyDescent="0.2">
      <c r="A258" s="5" t="s">
        <v>5349</v>
      </c>
      <c r="B258" s="5" t="s">
        <v>5350</v>
      </c>
      <c r="C258" s="26">
        <v>273</v>
      </c>
    </row>
    <row r="259" spans="1:3" x14ac:dyDescent="0.2">
      <c r="A259" s="5" t="s">
        <v>5351</v>
      </c>
      <c r="B259" s="5" t="s">
        <v>5352</v>
      </c>
      <c r="C259" s="26">
        <v>93</v>
      </c>
    </row>
    <row r="260" spans="1:3" x14ac:dyDescent="0.2">
      <c r="A260" s="5" t="s">
        <v>5353</v>
      </c>
      <c r="B260" s="5" t="s">
        <v>5354</v>
      </c>
      <c r="C260" s="26">
        <v>1197</v>
      </c>
    </row>
    <row r="261" spans="1:3" x14ac:dyDescent="0.2">
      <c r="A261" s="5" t="s">
        <v>5355</v>
      </c>
      <c r="B261" s="5" t="s">
        <v>5356</v>
      </c>
      <c r="C261" s="26">
        <v>402</v>
      </c>
    </row>
    <row r="262" spans="1:3" x14ac:dyDescent="0.2">
      <c r="A262" s="5" t="s">
        <v>5357</v>
      </c>
      <c r="B262" s="5" t="s">
        <v>5358</v>
      </c>
      <c r="C262" s="26">
        <v>345</v>
      </c>
    </row>
    <row r="263" spans="1:3" x14ac:dyDescent="0.2">
      <c r="A263" s="5" t="s">
        <v>5359</v>
      </c>
      <c r="B263" s="5" t="s">
        <v>5360</v>
      </c>
      <c r="C263" s="26">
        <v>687</v>
      </c>
    </row>
    <row r="264" spans="1:3" x14ac:dyDescent="0.2">
      <c r="A264" s="5" t="s">
        <v>5361</v>
      </c>
      <c r="B264" s="5" t="s">
        <v>5362</v>
      </c>
      <c r="C264" s="26">
        <v>0</v>
      </c>
    </row>
    <row r="265" spans="1:3" x14ac:dyDescent="0.2">
      <c r="A265" s="5" t="s">
        <v>5363</v>
      </c>
      <c r="B265" s="5" t="s">
        <v>5364</v>
      </c>
      <c r="C265" s="26">
        <v>2589</v>
      </c>
    </row>
    <row r="266" spans="1:3" x14ac:dyDescent="0.2">
      <c r="A266" s="5" t="s">
        <v>5365</v>
      </c>
      <c r="B266" s="5" t="s">
        <v>5366</v>
      </c>
      <c r="C266" s="26">
        <v>3045</v>
      </c>
    </row>
    <row r="267" spans="1:3" x14ac:dyDescent="0.2">
      <c r="A267" s="5" t="s">
        <v>5367</v>
      </c>
      <c r="B267" s="5" t="s">
        <v>5368</v>
      </c>
      <c r="C267" s="26">
        <v>2232</v>
      </c>
    </row>
    <row r="268" spans="1:3" x14ac:dyDescent="0.2">
      <c r="A268" s="5" t="s">
        <v>5369</v>
      </c>
      <c r="B268" s="5" t="s">
        <v>5370</v>
      </c>
      <c r="C268" s="26">
        <v>222</v>
      </c>
    </row>
    <row r="269" spans="1:3" x14ac:dyDescent="0.2">
      <c r="A269" s="5" t="s">
        <v>5371</v>
      </c>
      <c r="B269" s="5" t="s">
        <v>5372</v>
      </c>
      <c r="C269" s="26">
        <v>12051</v>
      </c>
    </row>
    <row r="270" spans="1:3" x14ac:dyDescent="0.2">
      <c r="A270" s="5" t="s">
        <v>5373</v>
      </c>
      <c r="B270" s="5" t="s">
        <v>5374</v>
      </c>
      <c r="C270" s="26">
        <v>17148</v>
      </c>
    </row>
    <row r="271" spans="1:3" x14ac:dyDescent="0.2">
      <c r="A271" s="5" t="s">
        <v>5375</v>
      </c>
      <c r="B271" s="5" t="s">
        <v>5376</v>
      </c>
      <c r="C271" s="26">
        <v>15762</v>
      </c>
    </row>
    <row r="272" spans="1:3" x14ac:dyDescent="0.2">
      <c r="A272" s="5" t="s">
        <v>5377</v>
      </c>
      <c r="B272" s="5" t="s">
        <v>5378</v>
      </c>
      <c r="C272" s="26">
        <v>27840</v>
      </c>
    </row>
    <row r="273" spans="1:3" x14ac:dyDescent="0.2">
      <c r="A273" s="5" t="s">
        <v>5379</v>
      </c>
      <c r="B273" s="5" t="s">
        <v>5380</v>
      </c>
      <c r="C273" s="26">
        <v>42717</v>
      </c>
    </row>
    <row r="274" spans="1:3" x14ac:dyDescent="0.2">
      <c r="A274" s="5" t="s">
        <v>5381</v>
      </c>
      <c r="B274" s="5" t="s">
        <v>5382</v>
      </c>
      <c r="C274" s="26">
        <v>10689</v>
      </c>
    </row>
    <row r="275" spans="1:3" x14ac:dyDescent="0.2">
      <c r="A275" s="5" t="s">
        <v>5383</v>
      </c>
      <c r="B275" s="5" t="s">
        <v>5384</v>
      </c>
      <c r="C275" s="26">
        <v>936</v>
      </c>
    </row>
    <row r="276" spans="1:3" x14ac:dyDescent="0.2">
      <c r="A276" s="5" t="s">
        <v>5385</v>
      </c>
      <c r="B276" s="5" t="s">
        <v>5386</v>
      </c>
      <c r="C276" s="26">
        <v>0</v>
      </c>
    </row>
    <row r="277" spans="1:3" x14ac:dyDescent="0.2">
      <c r="A277" s="5" t="s">
        <v>5387</v>
      </c>
      <c r="B277" s="5" t="s">
        <v>5388</v>
      </c>
      <c r="C277" s="26">
        <v>5691</v>
      </c>
    </row>
    <row r="278" spans="1:3" x14ac:dyDescent="0.2">
      <c r="A278" s="5" t="s">
        <v>5389</v>
      </c>
      <c r="B278" s="5" t="s">
        <v>5390</v>
      </c>
      <c r="C278" s="26">
        <v>2334</v>
      </c>
    </row>
    <row r="279" spans="1:3" x14ac:dyDescent="0.2">
      <c r="A279" s="5" t="s">
        <v>5391</v>
      </c>
      <c r="B279" s="5" t="s">
        <v>5392</v>
      </c>
      <c r="C279" s="26">
        <v>207</v>
      </c>
    </row>
    <row r="280" spans="1:3" x14ac:dyDescent="0.2">
      <c r="A280" s="5" t="s">
        <v>5393</v>
      </c>
      <c r="B280" s="5" t="s">
        <v>5394</v>
      </c>
      <c r="C280" s="26">
        <v>6</v>
      </c>
    </row>
    <row r="281" spans="1:3" x14ac:dyDescent="0.2">
      <c r="A281" s="5" t="s">
        <v>5395</v>
      </c>
      <c r="B281" s="5" t="s">
        <v>5396</v>
      </c>
      <c r="C281" s="26">
        <v>27</v>
      </c>
    </row>
    <row r="282" spans="1:3" x14ac:dyDescent="0.2">
      <c r="A282" s="5" t="s">
        <v>5397</v>
      </c>
      <c r="B282" s="5" t="s">
        <v>5398</v>
      </c>
      <c r="C282" s="26">
        <v>24</v>
      </c>
    </row>
    <row r="283" spans="1:3" x14ac:dyDescent="0.2">
      <c r="A283" s="5" t="s">
        <v>5399</v>
      </c>
      <c r="B283" s="5" t="s">
        <v>5400</v>
      </c>
      <c r="C283" s="26">
        <v>12</v>
      </c>
    </row>
    <row r="284" spans="1:3" x14ac:dyDescent="0.2">
      <c r="A284" s="5" t="s">
        <v>5401</v>
      </c>
      <c r="B284" s="5" t="s">
        <v>5402</v>
      </c>
      <c r="C284" s="26">
        <v>0</v>
      </c>
    </row>
    <row r="285" spans="1:3" x14ac:dyDescent="0.2">
      <c r="A285" s="5" t="s">
        <v>5403</v>
      </c>
      <c r="B285" s="5" t="s">
        <v>5404</v>
      </c>
      <c r="C285" s="26">
        <v>0</v>
      </c>
    </row>
    <row r="286" spans="1:3" x14ac:dyDescent="0.2">
      <c r="A286" s="5" t="s">
        <v>5405</v>
      </c>
      <c r="B286" s="5" t="s">
        <v>5406</v>
      </c>
      <c r="C286" s="26">
        <v>3852</v>
      </c>
    </row>
    <row r="287" spans="1:3" x14ac:dyDescent="0.2">
      <c r="A287" s="5" t="s">
        <v>5407</v>
      </c>
      <c r="B287" s="5" t="s">
        <v>5408</v>
      </c>
      <c r="C287" s="26">
        <v>17796</v>
      </c>
    </row>
    <row r="288" spans="1:3" x14ac:dyDescent="0.2">
      <c r="A288" s="5" t="s">
        <v>5409</v>
      </c>
      <c r="B288" s="5" t="s">
        <v>5410</v>
      </c>
      <c r="C288" s="26">
        <v>0</v>
      </c>
    </row>
    <row r="289" spans="1:3" x14ac:dyDescent="0.2">
      <c r="A289" s="5" t="s">
        <v>5411</v>
      </c>
      <c r="B289" s="5" t="s">
        <v>5412</v>
      </c>
      <c r="C289" s="26">
        <v>96</v>
      </c>
    </row>
    <row r="290" spans="1:3" x14ac:dyDescent="0.2">
      <c r="A290" s="5" t="s">
        <v>5413</v>
      </c>
      <c r="B290" s="5" t="s">
        <v>5414</v>
      </c>
      <c r="C290" s="26">
        <v>648</v>
      </c>
    </row>
    <row r="291" spans="1:3" x14ac:dyDescent="0.2">
      <c r="A291" s="5" t="s">
        <v>5415</v>
      </c>
      <c r="B291" s="5" t="s">
        <v>5416</v>
      </c>
      <c r="C291" s="26">
        <v>0</v>
      </c>
    </row>
    <row r="292" spans="1:3" x14ac:dyDescent="0.2">
      <c r="A292" s="5" t="s">
        <v>5417</v>
      </c>
      <c r="B292" s="5" t="s">
        <v>5418</v>
      </c>
      <c r="C292" s="26">
        <v>2229</v>
      </c>
    </row>
    <row r="293" spans="1:3" x14ac:dyDescent="0.2">
      <c r="A293" s="5" t="s">
        <v>5419</v>
      </c>
      <c r="B293" s="5" t="s">
        <v>5420</v>
      </c>
      <c r="C293" s="26">
        <v>819</v>
      </c>
    </row>
    <row r="294" spans="1:3" x14ac:dyDescent="0.2">
      <c r="A294" s="5" t="s">
        <v>5421</v>
      </c>
      <c r="B294" s="5" t="s">
        <v>5422</v>
      </c>
      <c r="C294" s="26">
        <v>3</v>
      </c>
    </row>
    <row r="295" spans="1:3" x14ac:dyDescent="0.2">
      <c r="A295" s="5" t="s">
        <v>5423</v>
      </c>
      <c r="B295" s="5" t="s">
        <v>5424</v>
      </c>
      <c r="C295" s="26">
        <v>56331</v>
      </c>
    </row>
    <row r="296" spans="1:3" x14ac:dyDescent="0.2">
      <c r="A296" s="5" t="s">
        <v>5425</v>
      </c>
      <c r="B296" s="5" t="s">
        <v>5426</v>
      </c>
      <c r="C296" s="26">
        <v>6</v>
      </c>
    </row>
    <row r="297" spans="1:3" x14ac:dyDescent="0.2">
      <c r="A297" s="5" t="s">
        <v>5427</v>
      </c>
      <c r="B297" s="5" t="s">
        <v>5428</v>
      </c>
      <c r="C297" s="26">
        <v>20187</v>
      </c>
    </row>
    <row r="298" spans="1:3" x14ac:dyDescent="0.2">
      <c r="A298" s="5" t="s">
        <v>5429</v>
      </c>
      <c r="B298" s="5" t="s">
        <v>5430</v>
      </c>
      <c r="C298" s="26">
        <v>92919</v>
      </c>
    </row>
    <row r="299" spans="1:3" x14ac:dyDescent="0.2">
      <c r="A299" s="5" t="s">
        <v>5431</v>
      </c>
      <c r="B299" s="5" t="s">
        <v>5432</v>
      </c>
      <c r="C299" s="26">
        <v>7992</v>
      </c>
    </row>
    <row r="300" spans="1:3" x14ac:dyDescent="0.2">
      <c r="A300" s="5" t="s">
        <v>5433</v>
      </c>
      <c r="B300" s="5" t="s">
        <v>5434</v>
      </c>
      <c r="C300" s="26">
        <v>1383</v>
      </c>
    </row>
    <row r="301" spans="1:3" x14ac:dyDescent="0.2">
      <c r="A301" s="5" t="s">
        <v>5435</v>
      </c>
      <c r="B301" s="5" t="s">
        <v>5436</v>
      </c>
      <c r="C301" s="26">
        <v>588</v>
      </c>
    </row>
    <row r="302" spans="1:3" x14ac:dyDescent="0.2">
      <c r="A302" s="5" t="s">
        <v>5437</v>
      </c>
      <c r="B302" s="5" t="s">
        <v>5438</v>
      </c>
      <c r="C302" s="26">
        <v>414</v>
      </c>
    </row>
    <row r="303" spans="1:3" x14ac:dyDescent="0.2">
      <c r="A303" s="5" t="s">
        <v>5439</v>
      </c>
      <c r="B303" s="5" t="s">
        <v>5440</v>
      </c>
      <c r="C303" s="26">
        <v>3972</v>
      </c>
    </row>
    <row r="304" spans="1:3" x14ac:dyDescent="0.2">
      <c r="A304" s="5" t="s">
        <v>5441</v>
      </c>
      <c r="B304" s="5" t="s">
        <v>5442</v>
      </c>
      <c r="C304" s="26">
        <v>816</v>
      </c>
    </row>
    <row r="305" spans="1:3" x14ac:dyDescent="0.2">
      <c r="A305" s="5" t="s">
        <v>5443</v>
      </c>
      <c r="B305" s="5" t="s">
        <v>5444</v>
      </c>
      <c r="C305" s="26">
        <v>2187</v>
      </c>
    </row>
    <row r="306" spans="1:3" x14ac:dyDescent="0.2">
      <c r="A306" s="5" t="s">
        <v>5445</v>
      </c>
      <c r="B306" s="5" t="s">
        <v>5446</v>
      </c>
      <c r="C306" s="26">
        <v>1872</v>
      </c>
    </row>
    <row r="307" spans="1:3" x14ac:dyDescent="0.2">
      <c r="A307" s="5" t="s">
        <v>5447</v>
      </c>
      <c r="B307" s="5" t="s">
        <v>5448</v>
      </c>
      <c r="C307" s="26">
        <v>552</v>
      </c>
    </row>
    <row r="308" spans="1:3" x14ac:dyDescent="0.2">
      <c r="A308" s="5" t="s">
        <v>5449</v>
      </c>
      <c r="B308" s="5" t="s">
        <v>5450</v>
      </c>
      <c r="C308" s="26">
        <v>9651</v>
      </c>
    </row>
    <row r="309" spans="1:3" x14ac:dyDescent="0.2">
      <c r="A309" s="5" t="s">
        <v>5451</v>
      </c>
      <c r="B309" s="5" t="s">
        <v>5452</v>
      </c>
      <c r="C309" s="26">
        <v>9</v>
      </c>
    </row>
    <row r="310" spans="1:3" x14ac:dyDescent="0.2">
      <c r="A310" s="5" t="s">
        <v>5453</v>
      </c>
      <c r="B310" s="5" t="s">
        <v>5454</v>
      </c>
      <c r="C310" s="26">
        <v>7947</v>
      </c>
    </row>
    <row r="311" spans="1:3" x14ac:dyDescent="0.2">
      <c r="A311" s="5" t="s">
        <v>5455</v>
      </c>
      <c r="B311" s="5" t="s">
        <v>5456</v>
      </c>
      <c r="C311" s="26">
        <v>4218</v>
      </c>
    </row>
    <row r="312" spans="1:3" x14ac:dyDescent="0.2">
      <c r="A312" s="5" t="s">
        <v>5457</v>
      </c>
      <c r="B312" s="5" t="s">
        <v>5458</v>
      </c>
      <c r="C312" s="26">
        <v>11247</v>
      </c>
    </row>
    <row r="313" spans="1:3" x14ac:dyDescent="0.2">
      <c r="A313" s="5" t="s">
        <v>5459</v>
      </c>
      <c r="B313" s="5" t="s">
        <v>5460</v>
      </c>
      <c r="C313" s="26">
        <v>720</v>
      </c>
    </row>
    <row r="314" spans="1:3" x14ac:dyDescent="0.2">
      <c r="A314" s="5" t="s">
        <v>5461</v>
      </c>
      <c r="B314" s="5" t="s">
        <v>5462</v>
      </c>
      <c r="C314" s="26">
        <v>3141</v>
      </c>
    </row>
    <row r="315" spans="1:3" x14ac:dyDescent="0.2">
      <c r="A315" s="5" t="s">
        <v>5463</v>
      </c>
      <c r="B315" s="5" t="s">
        <v>5464</v>
      </c>
      <c r="C315" s="26">
        <v>5163</v>
      </c>
    </row>
    <row r="316" spans="1:3" x14ac:dyDescent="0.2">
      <c r="A316" s="5" t="s">
        <v>5465</v>
      </c>
      <c r="B316" s="5" t="s">
        <v>5466</v>
      </c>
      <c r="C316" s="26">
        <v>14115</v>
      </c>
    </row>
    <row r="317" spans="1:3" x14ac:dyDescent="0.2">
      <c r="A317" s="5" t="s">
        <v>5467</v>
      </c>
      <c r="B317" s="5" t="s">
        <v>5468</v>
      </c>
      <c r="C317" s="26">
        <v>1251</v>
      </c>
    </row>
    <row r="318" spans="1:3" x14ac:dyDescent="0.2">
      <c r="A318" s="5" t="s">
        <v>5469</v>
      </c>
      <c r="B318" s="5" t="s">
        <v>5470</v>
      </c>
      <c r="C318" s="26">
        <v>1113</v>
      </c>
    </row>
    <row r="319" spans="1:3" x14ac:dyDescent="0.2">
      <c r="A319" s="5" t="s">
        <v>5471</v>
      </c>
      <c r="B319" s="5" t="s">
        <v>5472</v>
      </c>
      <c r="C319" s="26">
        <v>492</v>
      </c>
    </row>
    <row r="320" spans="1:3" x14ac:dyDescent="0.2">
      <c r="A320" s="5" t="s">
        <v>5473</v>
      </c>
      <c r="B320" s="5" t="s">
        <v>5474</v>
      </c>
      <c r="C320" s="26">
        <v>15369</v>
      </c>
    </row>
    <row r="321" spans="1:3" x14ac:dyDescent="0.2">
      <c r="A321" s="5" t="s">
        <v>5475</v>
      </c>
      <c r="B321" s="5" t="s">
        <v>5476</v>
      </c>
      <c r="C321" s="26">
        <v>96</v>
      </c>
    </row>
    <row r="322" spans="1:3" x14ac:dyDescent="0.2">
      <c r="A322" s="5" t="s">
        <v>5477</v>
      </c>
      <c r="B322" s="5" t="s">
        <v>5478</v>
      </c>
      <c r="C322" s="26">
        <v>14049</v>
      </c>
    </row>
    <row r="323" spans="1:3" x14ac:dyDescent="0.2">
      <c r="A323" s="5" t="s">
        <v>5479</v>
      </c>
      <c r="B323" s="5" t="s">
        <v>5480</v>
      </c>
      <c r="C323" s="26">
        <v>2751</v>
      </c>
    </row>
    <row r="324" spans="1:3" x14ac:dyDescent="0.2">
      <c r="A324" s="5" t="s">
        <v>5481</v>
      </c>
      <c r="B324" s="5" t="s">
        <v>5482</v>
      </c>
      <c r="C324" s="26">
        <v>882</v>
      </c>
    </row>
    <row r="325" spans="1:3" x14ac:dyDescent="0.2">
      <c r="A325" s="5" t="s">
        <v>5483</v>
      </c>
      <c r="B325" s="5" t="s">
        <v>5484</v>
      </c>
      <c r="C325" s="26">
        <v>606</v>
      </c>
    </row>
    <row r="326" spans="1:3" x14ac:dyDescent="0.2">
      <c r="A326" s="5" t="s">
        <v>5485</v>
      </c>
      <c r="B326" s="5" t="s">
        <v>5486</v>
      </c>
      <c r="C326" s="26">
        <v>10311</v>
      </c>
    </row>
    <row r="327" spans="1:3" x14ac:dyDescent="0.2">
      <c r="A327" s="5" t="s">
        <v>5487</v>
      </c>
      <c r="B327" s="5" t="s">
        <v>5488</v>
      </c>
      <c r="C327" s="26">
        <v>2253</v>
      </c>
    </row>
    <row r="328" spans="1:3" x14ac:dyDescent="0.2">
      <c r="A328" s="5" t="s">
        <v>5489</v>
      </c>
      <c r="B328" s="5" t="s">
        <v>5490</v>
      </c>
      <c r="C328" s="26">
        <v>579</v>
      </c>
    </row>
    <row r="329" spans="1:3" x14ac:dyDescent="0.2">
      <c r="A329" s="5" t="s">
        <v>5491</v>
      </c>
      <c r="B329" s="5" t="s">
        <v>5492</v>
      </c>
      <c r="C329" s="26">
        <v>177</v>
      </c>
    </row>
    <row r="330" spans="1:3" x14ac:dyDescent="0.2">
      <c r="A330" s="5" t="s">
        <v>5493</v>
      </c>
      <c r="B330" s="5" t="s">
        <v>5494</v>
      </c>
      <c r="C330" s="26">
        <v>3</v>
      </c>
    </row>
    <row r="331" spans="1:3" x14ac:dyDescent="0.2">
      <c r="A331" s="5" t="s">
        <v>5495</v>
      </c>
      <c r="B331" s="5" t="s">
        <v>5496</v>
      </c>
      <c r="C331" s="26">
        <v>2661</v>
      </c>
    </row>
    <row r="332" spans="1:3" x14ac:dyDescent="0.2">
      <c r="A332" s="5" t="s">
        <v>5497</v>
      </c>
      <c r="B332" s="5" t="s">
        <v>5498</v>
      </c>
      <c r="C332" s="26">
        <v>2544</v>
      </c>
    </row>
    <row r="333" spans="1:3" x14ac:dyDescent="0.2">
      <c r="A333" s="5" t="s">
        <v>5499</v>
      </c>
      <c r="B333" s="5" t="s">
        <v>5500</v>
      </c>
      <c r="C333" s="26">
        <v>495</v>
      </c>
    </row>
    <row r="334" spans="1:3" x14ac:dyDescent="0.2">
      <c r="A334" s="5" t="s">
        <v>5501</v>
      </c>
      <c r="B334" s="5" t="s">
        <v>5502</v>
      </c>
      <c r="C334" s="26">
        <v>21</v>
      </c>
    </row>
    <row r="335" spans="1:3" x14ac:dyDescent="0.2">
      <c r="A335" s="5" t="s">
        <v>5503</v>
      </c>
      <c r="B335" s="5" t="s">
        <v>5504</v>
      </c>
      <c r="C335" s="26">
        <v>3072</v>
      </c>
    </row>
    <row r="336" spans="1:3" x14ac:dyDescent="0.2">
      <c r="A336" s="5" t="s">
        <v>5505</v>
      </c>
      <c r="B336" s="5" t="s">
        <v>5506</v>
      </c>
      <c r="C336" s="26">
        <v>27</v>
      </c>
    </row>
    <row r="337" spans="1:3" x14ac:dyDescent="0.2">
      <c r="A337" s="5" t="s">
        <v>5507</v>
      </c>
      <c r="B337" s="5" t="s">
        <v>5508</v>
      </c>
      <c r="C337" s="26">
        <v>7914</v>
      </c>
    </row>
    <row r="338" spans="1:3" x14ac:dyDescent="0.2">
      <c r="A338" s="5" t="s">
        <v>5509</v>
      </c>
      <c r="B338" s="5" t="s">
        <v>5510</v>
      </c>
      <c r="C338" s="26">
        <v>2178</v>
      </c>
    </row>
    <row r="339" spans="1:3" x14ac:dyDescent="0.2">
      <c r="A339" s="5" t="s">
        <v>5511</v>
      </c>
      <c r="B339" s="5" t="s">
        <v>5512</v>
      </c>
      <c r="C339" s="26">
        <v>252</v>
      </c>
    </row>
    <row r="340" spans="1:3" x14ac:dyDescent="0.2">
      <c r="A340" s="5" t="s">
        <v>5513</v>
      </c>
      <c r="B340" s="5" t="s">
        <v>5514</v>
      </c>
      <c r="C340" s="26">
        <v>4938</v>
      </c>
    </row>
    <row r="341" spans="1:3" x14ac:dyDescent="0.2">
      <c r="A341" s="5" t="s">
        <v>5515</v>
      </c>
      <c r="B341" s="5" t="s">
        <v>5516</v>
      </c>
      <c r="C341" s="26">
        <v>3273</v>
      </c>
    </row>
    <row r="342" spans="1:3" x14ac:dyDescent="0.2">
      <c r="A342" s="5" t="s">
        <v>5517</v>
      </c>
      <c r="B342" s="5" t="s">
        <v>5518</v>
      </c>
      <c r="C342" s="26">
        <v>10251</v>
      </c>
    </row>
    <row r="343" spans="1:3" x14ac:dyDescent="0.2">
      <c r="A343" s="5" t="s">
        <v>5519</v>
      </c>
      <c r="B343" s="5" t="s">
        <v>5520</v>
      </c>
      <c r="C343" s="26">
        <v>2238</v>
      </c>
    </row>
    <row r="344" spans="1:3" x14ac:dyDescent="0.2">
      <c r="A344" s="5" t="s">
        <v>5521</v>
      </c>
      <c r="B344" s="5" t="s">
        <v>5522</v>
      </c>
      <c r="C344" s="26">
        <v>459</v>
      </c>
    </row>
    <row r="345" spans="1:3" x14ac:dyDescent="0.2">
      <c r="A345" s="5" t="s">
        <v>5523</v>
      </c>
      <c r="B345" s="5" t="s">
        <v>5524</v>
      </c>
      <c r="C345" s="26">
        <v>996</v>
      </c>
    </row>
    <row r="346" spans="1:3" x14ac:dyDescent="0.2">
      <c r="A346" s="5" t="s">
        <v>5525</v>
      </c>
      <c r="B346" s="5" t="s">
        <v>5526</v>
      </c>
      <c r="C346" s="26">
        <v>8322</v>
      </c>
    </row>
    <row r="347" spans="1:3" x14ac:dyDescent="0.2">
      <c r="A347" s="5" t="s">
        <v>5527</v>
      </c>
      <c r="B347" s="5" t="s">
        <v>5528</v>
      </c>
      <c r="C347" s="26">
        <v>3429</v>
      </c>
    </row>
    <row r="348" spans="1:3" x14ac:dyDescent="0.2">
      <c r="A348" s="5" t="s">
        <v>5529</v>
      </c>
      <c r="B348" s="5" t="s">
        <v>5530</v>
      </c>
      <c r="C348" s="26">
        <v>222</v>
      </c>
    </row>
    <row r="349" spans="1:3" x14ac:dyDescent="0.2">
      <c r="A349" s="5" t="s">
        <v>5531</v>
      </c>
      <c r="B349" s="5" t="s">
        <v>5532</v>
      </c>
      <c r="C349" s="26">
        <v>285</v>
      </c>
    </row>
    <row r="350" spans="1:3" x14ac:dyDescent="0.2">
      <c r="A350" s="5" t="s">
        <v>5533</v>
      </c>
      <c r="B350" s="5" t="s">
        <v>5534</v>
      </c>
      <c r="C350" s="26">
        <v>1422</v>
      </c>
    </row>
    <row r="351" spans="1:3" x14ac:dyDescent="0.2">
      <c r="A351" s="5" t="s">
        <v>5535</v>
      </c>
      <c r="B351" s="5" t="s">
        <v>5536</v>
      </c>
      <c r="C351" s="26">
        <v>18006</v>
      </c>
    </row>
    <row r="352" spans="1:3" x14ac:dyDescent="0.2">
      <c r="A352" s="5" t="s">
        <v>5537</v>
      </c>
      <c r="B352" s="5" t="s">
        <v>5538</v>
      </c>
      <c r="C352" s="26">
        <v>174</v>
      </c>
    </row>
    <row r="353" spans="1:3" x14ac:dyDescent="0.2">
      <c r="A353" s="5" t="s">
        <v>5539</v>
      </c>
      <c r="B353" s="5" t="s">
        <v>5540</v>
      </c>
      <c r="C353" s="26">
        <v>3408</v>
      </c>
    </row>
    <row r="354" spans="1:3" x14ac:dyDescent="0.2">
      <c r="A354" s="5" t="s">
        <v>5541</v>
      </c>
      <c r="B354" s="5" t="s">
        <v>5542</v>
      </c>
      <c r="C354" s="26">
        <v>861</v>
      </c>
    </row>
    <row r="355" spans="1:3" x14ac:dyDescent="0.2">
      <c r="A355" s="5" t="s">
        <v>5543</v>
      </c>
      <c r="B355" s="5" t="s">
        <v>5544</v>
      </c>
      <c r="C355" s="26">
        <v>2454</v>
      </c>
    </row>
    <row r="356" spans="1:3" x14ac:dyDescent="0.2">
      <c r="A356" s="5" t="s">
        <v>5545</v>
      </c>
      <c r="B356" s="5" t="s">
        <v>5546</v>
      </c>
      <c r="C356" s="26">
        <v>561</v>
      </c>
    </row>
    <row r="357" spans="1:3" x14ac:dyDescent="0.2">
      <c r="A357" s="5" t="s">
        <v>5547</v>
      </c>
      <c r="B357" s="5" t="s">
        <v>5548</v>
      </c>
      <c r="C357" s="26">
        <v>1119</v>
      </c>
    </row>
    <row r="358" spans="1:3" x14ac:dyDescent="0.2">
      <c r="A358" s="5" t="s">
        <v>5549</v>
      </c>
      <c r="B358" s="5" t="s">
        <v>5550</v>
      </c>
      <c r="C358" s="26">
        <v>5127</v>
      </c>
    </row>
    <row r="359" spans="1:3" x14ac:dyDescent="0.2">
      <c r="A359" s="5" t="s">
        <v>5551</v>
      </c>
      <c r="B359" s="5" t="s">
        <v>5552</v>
      </c>
      <c r="C359" s="26">
        <v>33</v>
      </c>
    </row>
    <row r="360" spans="1:3" x14ac:dyDescent="0.2">
      <c r="A360" s="5" t="s">
        <v>5553</v>
      </c>
      <c r="B360" s="5" t="s">
        <v>5554</v>
      </c>
      <c r="C360" s="26">
        <v>450</v>
      </c>
    </row>
    <row r="361" spans="1:3" x14ac:dyDescent="0.2">
      <c r="A361" s="5" t="s">
        <v>5555</v>
      </c>
      <c r="B361" s="5" t="s">
        <v>5556</v>
      </c>
      <c r="C361" s="26">
        <v>60</v>
      </c>
    </row>
    <row r="362" spans="1:3" x14ac:dyDescent="0.2">
      <c r="A362" s="5" t="s">
        <v>5557</v>
      </c>
      <c r="B362" s="5" t="s">
        <v>5558</v>
      </c>
      <c r="C362" s="26">
        <v>22707</v>
      </c>
    </row>
    <row r="363" spans="1:3" x14ac:dyDescent="0.2">
      <c r="A363" s="5" t="s">
        <v>5559</v>
      </c>
      <c r="B363" s="5" t="s">
        <v>5560</v>
      </c>
      <c r="C363" s="26">
        <v>72</v>
      </c>
    </row>
    <row r="364" spans="1:3" x14ac:dyDescent="0.2">
      <c r="A364" s="5" t="s">
        <v>5561</v>
      </c>
      <c r="B364" s="5" t="s">
        <v>5562</v>
      </c>
      <c r="C364" s="26">
        <v>13935</v>
      </c>
    </row>
    <row r="365" spans="1:3" x14ac:dyDescent="0.2">
      <c r="A365" s="5" t="s">
        <v>5563</v>
      </c>
      <c r="B365" s="5" t="s">
        <v>5564</v>
      </c>
      <c r="C365" s="26">
        <v>7296</v>
      </c>
    </row>
    <row r="366" spans="1:3" x14ac:dyDescent="0.2">
      <c r="A366" s="5" t="s">
        <v>5565</v>
      </c>
      <c r="B366" s="5" t="s">
        <v>5566</v>
      </c>
      <c r="C366" s="26">
        <v>435</v>
      </c>
    </row>
    <row r="367" spans="1:3" x14ac:dyDescent="0.2">
      <c r="A367" s="5" t="s">
        <v>5567</v>
      </c>
      <c r="B367" s="5" t="s">
        <v>5568</v>
      </c>
      <c r="C367" s="26">
        <v>1533</v>
      </c>
    </row>
    <row r="368" spans="1:3" x14ac:dyDescent="0.2">
      <c r="A368" s="5" t="s">
        <v>5569</v>
      </c>
      <c r="B368" s="5" t="s">
        <v>5570</v>
      </c>
      <c r="C368" s="26">
        <v>1128</v>
      </c>
    </row>
    <row r="369" spans="1:3" x14ac:dyDescent="0.2">
      <c r="A369" s="5" t="s">
        <v>5571</v>
      </c>
      <c r="B369" s="5" t="s">
        <v>5572</v>
      </c>
      <c r="C369" s="26">
        <v>876</v>
      </c>
    </row>
    <row r="370" spans="1:3" x14ac:dyDescent="0.2">
      <c r="A370" s="5" t="s">
        <v>5573</v>
      </c>
      <c r="B370" s="5" t="s">
        <v>5574</v>
      </c>
      <c r="C370" s="26">
        <v>429</v>
      </c>
    </row>
    <row r="371" spans="1:3" x14ac:dyDescent="0.2">
      <c r="A371" s="5" t="s">
        <v>5575</v>
      </c>
      <c r="B371" s="5" t="s">
        <v>5576</v>
      </c>
      <c r="C371" s="26">
        <v>429</v>
      </c>
    </row>
    <row r="372" spans="1:3" x14ac:dyDescent="0.2">
      <c r="A372" s="5" t="s">
        <v>5577</v>
      </c>
      <c r="B372" s="5" t="s">
        <v>5578</v>
      </c>
      <c r="C372" s="26">
        <v>144</v>
      </c>
    </row>
    <row r="373" spans="1:3" x14ac:dyDescent="0.2">
      <c r="A373" s="5" t="s">
        <v>5579</v>
      </c>
      <c r="B373" s="5" t="s">
        <v>5580</v>
      </c>
      <c r="C373" s="26">
        <v>765</v>
      </c>
    </row>
    <row r="374" spans="1:3" x14ac:dyDescent="0.2">
      <c r="A374" s="5" t="s">
        <v>5581</v>
      </c>
      <c r="B374" s="5" t="s">
        <v>5582</v>
      </c>
      <c r="C374" s="26">
        <v>108</v>
      </c>
    </row>
    <row r="375" spans="1:3" x14ac:dyDescent="0.2">
      <c r="A375" s="5" t="s">
        <v>5583</v>
      </c>
      <c r="B375" s="5" t="s">
        <v>5584</v>
      </c>
      <c r="C375" s="26">
        <v>2067</v>
      </c>
    </row>
    <row r="376" spans="1:3" x14ac:dyDescent="0.2">
      <c r="A376" s="5" t="s">
        <v>5585</v>
      </c>
      <c r="B376" s="5" t="s">
        <v>5586</v>
      </c>
      <c r="C376" s="26">
        <v>3012</v>
      </c>
    </row>
    <row r="377" spans="1:3" x14ac:dyDescent="0.2">
      <c r="A377" s="5" t="s">
        <v>5587</v>
      </c>
      <c r="B377" s="5" t="s">
        <v>5588</v>
      </c>
      <c r="C377" s="26">
        <v>192</v>
      </c>
    </row>
    <row r="378" spans="1:3" x14ac:dyDescent="0.2">
      <c r="A378" s="5" t="s">
        <v>5589</v>
      </c>
      <c r="B378" s="5" t="s">
        <v>5590</v>
      </c>
      <c r="C378" s="26">
        <v>0</v>
      </c>
    </row>
    <row r="379" spans="1:3" x14ac:dyDescent="0.2">
      <c r="A379" s="5" t="s">
        <v>5591</v>
      </c>
      <c r="B379" s="5" t="s">
        <v>5592</v>
      </c>
      <c r="C379" s="26">
        <v>4275</v>
      </c>
    </row>
    <row r="380" spans="1:3" x14ac:dyDescent="0.2">
      <c r="A380" s="5" t="s">
        <v>5593</v>
      </c>
      <c r="B380" s="5" t="s">
        <v>5594</v>
      </c>
      <c r="C380" s="26">
        <v>453</v>
      </c>
    </row>
    <row r="381" spans="1:3" x14ac:dyDescent="0.2">
      <c r="A381" s="5" t="s">
        <v>5595</v>
      </c>
      <c r="B381" s="5" t="s">
        <v>5596</v>
      </c>
      <c r="C381" s="26">
        <v>759</v>
      </c>
    </row>
    <row r="382" spans="1:3" x14ac:dyDescent="0.2">
      <c r="A382" s="5" t="s">
        <v>5597</v>
      </c>
      <c r="B382" s="5" t="s">
        <v>5598</v>
      </c>
      <c r="C382" s="26">
        <v>8937</v>
      </c>
    </row>
    <row r="383" spans="1:3" x14ac:dyDescent="0.2">
      <c r="A383" s="5" t="s">
        <v>5599</v>
      </c>
      <c r="B383" s="5" t="s">
        <v>5600</v>
      </c>
      <c r="C383" s="26">
        <v>3555</v>
      </c>
    </row>
    <row r="384" spans="1:3" x14ac:dyDescent="0.2">
      <c r="A384" s="5" t="s">
        <v>5601</v>
      </c>
      <c r="B384" s="5" t="s">
        <v>5602</v>
      </c>
      <c r="C384" s="26">
        <v>7065</v>
      </c>
    </row>
    <row r="385" spans="1:3" x14ac:dyDescent="0.2">
      <c r="A385" s="5" t="s">
        <v>5603</v>
      </c>
      <c r="B385" s="5" t="s">
        <v>5604</v>
      </c>
      <c r="C385" s="26">
        <v>486</v>
      </c>
    </row>
    <row r="386" spans="1:3" x14ac:dyDescent="0.2">
      <c r="A386" s="5" t="s">
        <v>5605</v>
      </c>
      <c r="B386" s="5" t="s">
        <v>5606</v>
      </c>
      <c r="C386" s="26">
        <v>756</v>
      </c>
    </row>
    <row r="387" spans="1:3" x14ac:dyDescent="0.2">
      <c r="A387" s="5" t="s">
        <v>5607</v>
      </c>
      <c r="B387" s="5" t="s">
        <v>5608</v>
      </c>
      <c r="C387" s="26">
        <v>2607</v>
      </c>
    </row>
    <row r="388" spans="1:3" x14ac:dyDescent="0.2">
      <c r="A388" s="5" t="s">
        <v>5609</v>
      </c>
      <c r="B388" s="5" t="s">
        <v>5610</v>
      </c>
      <c r="C388" s="26">
        <v>6588</v>
      </c>
    </row>
    <row r="389" spans="1:3" x14ac:dyDescent="0.2">
      <c r="A389" s="5" t="s">
        <v>5611</v>
      </c>
      <c r="B389" s="5" t="s">
        <v>5612</v>
      </c>
      <c r="C389" s="26">
        <v>102</v>
      </c>
    </row>
    <row r="390" spans="1:3" x14ac:dyDescent="0.2">
      <c r="A390" s="5" t="s">
        <v>5613</v>
      </c>
      <c r="B390" s="5" t="s">
        <v>5614</v>
      </c>
      <c r="C390" s="26">
        <v>15</v>
      </c>
    </row>
    <row r="391" spans="1:3" x14ac:dyDescent="0.2">
      <c r="A391" s="5" t="s">
        <v>5615</v>
      </c>
      <c r="B391" s="5" t="s">
        <v>5616</v>
      </c>
      <c r="C391" s="26">
        <v>2949</v>
      </c>
    </row>
    <row r="392" spans="1:3" x14ac:dyDescent="0.2">
      <c r="A392" s="5" t="s">
        <v>5617</v>
      </c>
      <c r="B392" s="5" t="s">
        <v>5618</v>
      </c>
      <c r="C392" s="26">
        <v>8538</v>
      </c>
    </row>
    <row r="393" spans="1:3" x14ac:dyDescent="0.2">
      <c r="A393" s="5" t="s">
        <v>5619</v>
      </c>
      <c r="B393" s="5" t="s">
        <v>5620</v>
      </c>
      <c r="C393" s="26">
        <v>33</v>
      </c>
    </row>
    <row r="394" spans="1:3" x14ac:dyDescent="0.2">
      <c r="A394" s="5" t="s">
        <v>5621</v>
      </c>
      <c r="B394" s="5" t="s">
        <v>5622</v>
      </c>
      <c r="C394" s="26">
        <v>11955</v>
      </c>
    </row>
    <row r="395" spans="1:3" x14ac:dyDescent="0.2">
      <c r="A395" s="5" t="s">
        <v>5623</v>
      </c>
      <c r="B395" s="5" t="s">
        <v>5624</v>
      </c>
      <c r="C395" s="26">
        <v>60</v>
      </c>
    </row>
    <row r="396" spans="1:3" x14ac:dyDescent="0.2">
      <c r="A396" s="5" t="s">
        <v>5625</v>
      </c>
      <c r="B396" s="5" t="s">
        <v>5626</v>
      </c>
      <c r="C396" s="26">
        <v>1104</v>
      </c>
    </row>
    <row r="397" spans="1:3" x14ac:dyDescent="0.2">
      <c r="A397" s="5" t="s">
        <v>5627</v>
      </c>
      <c r="B397" s="5" t="s">
        <v>5628</v>
      </c>
      <c r="C397" s="26">
        <v>8181</v>
      </c>
    </row>
    <row r="398" spans="1:3" x14ac:dyDescent="0.2">
      <c r="A398" s="5" t="s">
        <v>5629</v>
      </c>
      <c r="B398" s="5" t="s">
        <v>5630</v>
      </c>
      <c r="C398" s="26">
        <v>3999</v>
      </c>
    </row>
    <row r="399" spans="1:3" x14ac:dyDescent="0.2">
      <c r="A399" s="5" t="s">
        <v>5631</v>
      </c>
      <c r="B399" s="5" t="s">
        <v>5632</v>
      </c>
      <c r="C399" s="26">
        <v>45</v>
      </c>
    </row>
    <row r="400" spans="1:3" x14ac:dyDescent="0.2">
      <c r="A400" s="5" t="s">
        <v>5633</v>
      </c>
      <c r="B400" s="5" t="s">
        <v>5634</v>
      </c>
      <c r="C400" s="26">
        <v>0</v>
      </c>
    </row>
    <row r="401" spans="1:3" x14ac:dyDescent="0.2">
      <c r="A401" s="5" t="s">
        <v>5635</v>
      </c>
      <c r="B401" s="5" t="s">
        <v>5636</v>
      </c>
      <c r="C401" s="26">
        <v>1392</v>
      </c>
    </row>
    <row r="402" spans="1:3" x14ac:dyDescent="0.2">
      <c r="A402" s="5" t="s">
        <v>5637</v>
      </c>
      <c r="B402" s="5" t="s">
        <v>5638</v>
      </c>
      <c r="C402" s="26">
        <v>219</v>
      </c>
    </row>
    <row r="403" spans="1:3" x14ac:dyDescent="0.2">
      <c r="A403" s="5" t="s">
        <v>5639</v>
      </c>
      <c r="B403" s="5" t="s">
        <v>5640</v>
      </c>
      <c r="C403" s="26">
        <v>1926</v>
      </c>
    </row>
    <row r="404" spans="1:3" x14ac:dyDescent="0.2">
      <c r="A404" s="5" t="s">
        <v>5641</v>
      </c>
      <c r="B404" s="5" t="s">
        <v>5642</v>
      </c>
      <c r="C404" s="26">
        <v>1917</v>
      </c>
    </row>
    <row r="405" spans="1:3" x14ac:dyDescent="0.2">
      <c r="A405" s="5" t="s">
        <v>5643</v>
      </c>
      <c r="B405" s="5" t="s">
        <v>5644</v>
      </c>
      <c r="C405" s="26">
        <v>846</v>
      </c>
    </row>
    <row r="406" spans="1:3" x14ac:dyDescent="0.2">
      <c r="A406" s="5" t="s">
        <v>5645</v>
      </c>
      <c r="B406" s="5" t="s">
        <v>5646</v>
      </c>
      <c r="C406" s="26">
        <v>6429</v>
      </c>
    </row>
    <row r="407" spans="1:3" x14ac:dyDescent="0.2">
      <c r="A407" s="5" t="s">
        <v>5647</v>
      </c>
      <c r="B407" s="5" t="s">
        <v>5648</v>
      </c>
      <c r="C407" s="26">
        <v>1794</v>
      </c>
    </row>
    <row r="408" spans="1:3" x14ac:dyDescent="0.2">
      <c r="A408" s="5" t="s">
        <v>5649</v>
      </c>
      <c r="B408" s="5" t="s">
        <v>5650</v>
      </c>
      <c r="C408" s="26">
        <v>6966</v>
      </c>
    </row>
    <row r="409" spans="1:3" x14ac:dyDescent="0.2">
      <c r="A409" s="5" t="s">
        <v>5651</v>
      </c>
      <c r="B409" s="5" t="s">
        <v>5652</v>
      </c>
      <c r="C409" s="26">
        <v>2904</v>
      </c>
    </row>
    <row r="410" spans="1:3" x14ac:dyDescent="0.2">
      <c r="A410" s="5" t="s">
        <v>5653</v>
      </c>
      <c r="B410" s="5" t="s">
        <v>5654</v>
      </c>
      <c r="C410" s="26">
        <v>1062</v>
      </c>
    </row>
    <row r="411" spans="1:3" x14ac:dyDescent="0.2">
      <c r="A411" s="5" t="s">
        <v>5655</v>
      </c>
      <c r="B411" s="5" t="s">
        <v>5656</v>
      </c>
      <c r="C411" s="26">
        <v>549</v>
      </c>
    </row>
    <row r="412" spans="1:3" x14ac:dyDescent="0.2">
      <c r="A412" s="5" t="s">
        <v>5657</v>
      </c>
      <c r="B412" s="5" t="s">
        <v>5658</v>
      </c>
      <c r="C412" s="26">
        <v>24</v>
      </c>
    </row>
    <row r="413" spans="1:3" x14ac:dyDescent="0.2">
      <c r="A413" s="5" t="s">
        <v>5659</v>
      </c>
      <c r="B413" s="5" t="s">
        <v>5660</v>
      </c>
      <c r="C413" s="26">
        <v>2556</v>
      </c>
    </row>
    <row r="414" spans="1:3" x14ac:dyDescent="0.2">
      <c r="A414" s="5" t="s">
        <v>5661</v>
      </c>
      <c r="B414" s="5" t="s">
        <v>5662</v>
      </c>
      <c r="C414" s="26">
        <v>7629</v>
      </c>
    </row>
    <row r="415" spans="1:3" x14ac:dyDescent="0.2">
      <c r="A415" s="5" t="s">
        <v>5663</v>
      </c>
      <c r="B415" s="5" t="s">
        <v>5664</v>
      </c>
      <c r="C415" s="26">
        <v>2958</v>
      </c>
    </row>
    <row r="416" spans="1:3" x14ac:dyDescent="0.2">
      <c r="A416" s="5" t="s">
        <v>5665</v>
      </c>
      <c r="B416" s="5" t="s">
        <v>5666</v>
      </c>
      <c r="C416" s="26">
        <v>417</v>
      </c>
    </row>
    <row r="417" spans="1:3" x14ac:dyDescent="0.2">
      <c r="A417" s="5" t="s">
        <v>5667</v>
      </c>
      <c r="B417" s="5" t="s">
        <v>5668</v>
      </c>
      <c r="C417" s="26">
        <v>177</v>
      </c>
    </row>
    <row r="418" spans="1:3" x14ac:dyDescent="0.2">
      <c r="A418" s="5" t="s">
        <v>5669</v>
      </c>
      <c r="B418" s="5" t="s">
        <v>5670</v>
      </c>
      <c r="C418" s="26">
        <v>687</v>
      </c>
    </row>
    <row r="419" spans="1:3" x14ac:dyDescent="0.2">
      <c r="A419" s="5" t="s">
        <v>5671</v>
      </c>
      <c r="B419" s="5" t="s">
        <v>5672</v>
      </c>
      <c r="C419" s="26">
        <v>1395</v>
      </c>
    </row>
    <row r="420" spans="1:3" x14ac:dyDescent="0.2">
      <c r="A420" s="5" t="s">
        <v>5673</v>
      </c>
      <c r="B420" s="5" t="s">
        <v>5674</v>
      </c>
      <c r="C420" s="26">
        <v>1350</v>
      </c>
    </row>
    <row r="421" spans="1:3" x14ac:dyDescent="0.2">
      <c r="A421" s="5" t="s">
        <v>5675</v>
      </c>
      <c r="B421" s="5" t="s">
        <v>5676</v>
      </c>
      <c r="C421" s="26">
        <v>3822</v>
      </c>
    </row>
    <row r="422" spans="1:3" x14ac:dyDescent="0.2">
      <c r="A422" s="5" t="s">
        <v>5677</v>
      </c>
      <c r="B422" s="5" t="s">
        <v>5678</v>
      </c>
      <c r="C422" s="26">
        <v>13008</v>
      </c>
    </row>
    <row r="423" spans="1:3" x14ac:dyDescent="0.2">
      <c r="A423" s="5" t="s">
        <v>5679</v>
      </c>
      <c r="B423" s="5" t="s">
        <v>5680</v>
      </c>
      <c r="C423" s="26">
        <v>615</v>
      </c>
    </row>
    <row r="424" spans="1:3" x14ac:dyDescent="0.2">
      <c r="A424" s="5" t="s">
        <v>5681</v>
      </c>
      <c r="B424" s="5" t="s">
        <v>5682</v>
      </c>
      <c r="C424" s="26">
        <v>4359</v>
      </c>
    </row>
    <row r="425" spans="1:3" x14ac:dyDescent="0.2">
      <c r="A425" s="5" t="s">
        <v>5683</v>
      </c>
      <c r="B425" s="5" t="s">
        <v>5684</v>
      </c>
      <c r="C425" s="26">
        <v>234</v>
      </c>
    </row>
    <row r="426" spans="1:3" x14ac:dyDescent="0.2">
      <c r="A426" s="5" t="s">
        <v>5685</v>
      </c>
      <c r="B426" s="5" t="s">
        <v>5686</v>
      </c>
      <c r="C426" s="26">
        <v>105</v>
      </c>
    </row>
    <row r="427" spans="1:3" x14ac:dyDescent="0.2">
      <c r="A427" s="5" t="s">
        <v>5687</v>
      </c>
      <c r="B427" s="5" t="s">
        <v>5688</v>
      </c>
      <c r="C427" s="26">
        <v>4590</v>
      </c>
    </row>
    <row r="428" spans="1:3" x14ac:dyDescent="0.2">
      <c r="A428" s="5" t="s">
        <v>5689</v>
      </c>
      <c r="B428" s="5" t="s">
        <v>5690</v>
      </c>
      <c r="C428" s="26">
        <v>6552</v>
      </c>
    </row>
    <row r="429" spans="1:3" x14ac:dyDescent="0.2">
      <c r="A429" s="5" t="s">
        <v>5691</v>
      </c>
      <c r="B429" s="5" t="s">
        <v>5692</v>
      </c>
      <c r="C429" s="26">
        <v>7200</v>
      </c>
    </row>
    <row r="430" spans="1:3" x14ac:dyDescent="0.2">
      <c r="A430" s="5" t="s">
        <v>5693</v>
      </c>
      <c r="B430" s="5" t="s">
        <v>5694</v>
      </c>
      <c r="C430" s="26">
        <v>1581</v>
      </c>
    </row>
    <row r="431" spans="1:3" x14ac:dyDescent="0.2">
      <c r="A431" s="5" t="s">
        <v>5695</v>
      </c>
      <c r="B431" s="5" t="s">
        <v>5696</v>
      </c>
      <c r="C431" s="26">
        <v>108</v>
      </c>
    </row>
    <row r="432" spans="1:3" x14ac:dyDescent="0.2">
      <c r="A432" s="5" t="s">
        <v>5697</v>
      </c>
      <c r="B432" s="5" t="s">
        <v>5698</v>
      </c>
      <c r="C432" s="26">
        <v>2223</v>
      </c>
    </row>
    <row r="433" spans="1:3" x14ac:dyDescent="0.2">
      <c r="A433" s="5" t="s">
        <v>5699</v>
      </c>
      <c r="B433" s="5" t="s">
        <v>5700</v>
      </c>
      <c r="C433" s="26">
        <v>942</v>
      </c>
    </row>
    <row r="434" spans="1:3" x14ac:dyDescent="0.2">
      <c r="A434" s="5" t="s">
        <v>5701</v>
      </c>
      <c r="B434" s="5" t="s">
        <v>5702</v>
      </c>
      <c r="C434" s="26">
        <v>27</v>
      </c>
    </row>
    <row r="435" spans="1:3" x14ac:dyDescent="0.2">
      <c r="A435" s="5" t="s">
        <v>5703</v>
      </c>
      <c r="B435" s="5" t="s">
        <v>5704</v>
      </c>
      <c r="C435" s="26">
        <v>24</v>
      </c>
    </row>
    <row r="436" spans="1:3" x14ac:dyDescent="0.2">
      <c r="A436" s="5" t="s">
        <v>5705</v>
      </c>
      <c r="B436" s="5" t="s">
        <v>5706</v>
      </c>
      <c r="C436" s="26">
        <v>6</v>
      </c>
    </row>
    <row r="437" spans="1:3" x14ac:dyDescent="0.2">
      <c r="A437" s="5" t="s">
        <v>5707</v>
      </c>
      <c r="B437" s="5" t="s">
        <v>5708</v>
      </c>
      <c r="C437" s="26">
        <v>51</v>
      </c>
    </row>
    <row r="438" spans="1:3" x14ac:dyDescent="0.2">
      <c r="A438" s="5" t="s">
        <v>5709</v>
      </c>
      <c r="B438" s="5" t="s">
        <v>5710</v>
      </c>
      <c r="C438" s="26">
        <v>8751</v>
      </c>
    </row>
    <row r="439" spans="1:3" x14ac:dyDescent="0.2">
      <c r="A439" s="5" t="s">
        <v>5711</v>
      </c>
      <c r="B439" s="5" t="s">
        <v>5712</v>
      </c>
      <c r="C439" s="26">
        <v>1314</v>
      </c>
    </row>
    <row r="440" spans="1:3" x14ac:dyDescent="0.2">
      <c r="A440" s="5" t="s">
        <v>5713</v>
      </c>
      <c r="B440" s="5" t="s">
        <v>5714</v>
      </c>
      <c r="C440" s="26">
        <v>4638</v>
      </c>
    </row>
    <row r="441" spans="1:3" x14ac:dyDescent="0.2">
      <c r="A441" s="5" t="s">
        <v>5715</v>
      </c>
      <c r="B441" s="5" t="s">
        <v>5716</v>
      </c>
      <c r="C441" s="26">
        <v>3207</v>
      </c>
    </row>
    <row r="442" spans="1:3" x14ac:dyDescent="0.2">
      <c r="A442" s="5" t="s">
        <v>5717</v>
      </c>
      <c r="B442" s="5" t="s">
        <v>5718</v>
      </c>
      <c r="C442" s="26">
        <v>16452</v>
      </c>
    </row>
    <row r="443" spans="1:3" x14ac:dyDescent="0.2">
      <c r="A443" s="5" t="s">
        <v>5719</v>
      </c>
      <c r="B443" s="5" t="s">
        <v>5720</v>
      </c>
      <c r="C443" s="26">
        <v>351</v>
      </c>
    </row>
    <row r="444" spans="1:3" x14ac:dyDescent="0.2">
      <c r="A444" s="5" t="s">
        <v>5721</v>
      </c>
      <c r="B444" s="5" t="s">
        <v>5722</v>
      </c>
      <c r="C444" s="26">
        <v>93</v>
      </c>
    </row>
    <row r="445" spans="1:3" x14ac:dyDescent="0.2">
      <c r="A445" s="5" t="s">
        <v>5723</v>
      </c>
      <c r="B445" s="5" t="s">
        <v>5724</v>
      </c>
      <c r="C445" s="26">
        <v>1719</v>
      </c>
    </row>
    <row r="446" spans="1:3" x14ac:dyDescent="0.2">
      <c r="A446" s="5" t="s">
        <v>5725</v>
      </c>
      <c r="B446" s="5" t="s">
        <v>5726</v>
      </c>
      <c r="C446" s="26">
        <v>7959</v>
      </c>
    </row>
    <row r="447" spans="1:3" x14ac:dyDescent="0.2">
      <c r="A447" s="5" t="s">
        <v>5727</v>
      </c>
      <c r="B447" s="5" t="s">
        <v>5728</v>
      </c>
      <c r="C447" s="26">
        <v>15222</v>
      </c>
    </row>
    <row r="448" spans="1:3" x14ac:dyDescent="0.2">
      <c r="A448" s="5" t="s">
        <v>5729</v>
      </c>
      <c r="B448" s="5" t="s">
        <v>5730</v>
      </c>
      <c r="C448" s="26">
        <v>75</v>
      </c>
    </row>
    <row r="449" spans="1:3" x14ac:dyDescent="0.2">
      <c r="A449" s="5" t="s">
        <v>5731</v>
      </c>
      <c r="B449" s="5" t="s">
        <v>5732</v>
      </c>
      <c r="C449" s="26">
        <v>331608</v>
      </c>
    </row>
    <row r="450" spans="1:3" x14ac:dyDescent="0.2">
      <c r="A450" s="5"/>
      <c r="B450" s="5" t="s">
        <v>40</v>
      </c>
      <c r="C450" s="26">
        <v>3506376</v>
      </c>
    </row>
    <row r="451" spans="1:3" x14ac:dyDescent="0.2">
      <c r="A451" s="5" t="s">
        <v>5733</v>
      </c>
      <c r="B451" s="5" t="s">
        <v>1094</v>
      </c>
      <c r="C451" s="26">
        <v>552</v>
      </c>
    </row>
    <row r="452" spans="1:3" x14ac:dyDescent="0.2">
      <c r="A452" s="5" t="s">
        <v>5734</v>
      </c>
      <c r="B452" s="5" t="s">
        <v>1096</v>
      </c>
      <c r="C452" s="26">
        <v>96</v>
      </c>
    </row>
    <row r="453" spans="1:3" x14ac:dyDescent="0.2">
      <c r="A453" s="5" t="s">
        <v>5735</v>
      </c>
      <c r="B453" s="5" t="s">
        <v>42</v>
      </c>
      <c r="C453" s="26">
        <v>2031</v>
      </c>
    </row>
    <row r="454" spans="1:3" x14ac:dyDescent="0.2">
      <c r="A454" s="5" t="s">
        <v>5736</v>
      </c>
      <c r="B454" s="5" t="s">
        <v>1099</v>
      </c>
      <c r="C454" s="26">
        <v>4194</v>
      </c>
    </row>
    <row r="455" spans="1:3" x14ac:dyDescent="0.2">
      <c r="A455" s="5" t="s">
        <v>4807</v>
      </c>
      <c r="B455" s="5" t="s">
        <v>44</v>
      </c>
      <c r="C455" s="26">
        <v>263106</v>
      </c>
    </row>
    <row r="456" spans="1:3" x14ac:dyDescent="0.2">
      <c r="A456" s="5"/>
      <c r="B456" s="5"/>
      <c r="C456" s="26"/>
    </row>
    <row r="457" spans="1:3" x14ac:dyDescent="0.2">
      <c r="A457" s="5"/>
      <c r="B457" s="27" t="s">
        <v>45</v>
      </c>
      <c r="C457" s="28">
        <v>3776355</v>
      </c>
    </row>
    <row r="458" spans="1:3" x14ac:dyDescent="0.2">
      <c r="A458" s="9"/>
      <c r="B458" s="18"/>
      <c r="C458" s="9"/>
    </row>
    <row r="459" spans="1:3" x14ac:dyDescent="0.2">
      <c r="A459" s="64" t="s">
        <v>7044</v>
      </c>
      <c r="B459" s="19"/>
    </row>
    <row r="460" spans="1:3" x14ac:dyDescent="0.2">
      <c r="A460" s="82" t="s">
        <v>6919</v>
      </c>
      <c r="B460" s="82"/>
    </row>
    <row r="461" spans="1:3" s="53" customFormat="1" x14ac:dyDescent="0.2">
      <c r="A461" s="64" t="s">
        <v>6917</v>
      </c>
    </row>
    <row r="462" spans="1:3" x14ac:dyDescent="0.2">
      <c r="A462" s="29" t="s">
        <v>46</v>
      </c>
      <c r="B462" s="19"/>
    </row>
    <row r="463" spans="1:3" x14ac:dyDescent="0.2">
      <c r="B463" s="19"/>
    </row>
    <row r="464" spans="1:3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460:B460"/>
  </mergeCells>
  <hyperlinks>
    <hyperlink ref="A460" r:id="rId1" xr:uid="{AB7B11C4-DFB9-4290-A20F-C5E9913DD75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01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4808</v>
      </c>
    </row>
    <row r="3" spans="1:3" x14ac:dyDescent="0.2">
      <c r="A3" s="4" t="s">
        <v>5738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5738</v>
      </c>
      <c r="C7" s="8" t="s">
        <v>727</v>
      </c>
    </row>
    <row r="8" spans="1:3" x14ac:dyDescent="0.2">
      <c r="A8" s="5" t="s">
        <v>6987</v>
      </c>
      <c r="B8" s="5" t="s">
        <v>5739</v>
      </c>
      <c r="C8" s="26">
        <v>1689069</v>
      </c>
    </row>
    <row r="9" spans="1:3" x14ac:dyDescent="0.2">
      <c r="A9" s="5" t="s">
        <v>32</v>
      </c>
      <c r="B9" s="5" t="s">
        <v>183</v>
      </c>
      <c r="C9" s="26">
        <v>1393470</v>
      </c>
    </row>
    <row r="10" spans="1:3" x14ac:dyDescent="0.2">
      <c r="A10" s="5" t="s">
        <v>34</v>
      </c>
      <c r="B10" s="5" t="s">
        <v>5740</v>
      </c>
      <c r="C10" s="26">
        <v>344199</v>
      </c>
    </row>
    <row r="11" spans="1:3" x14ac:dyDescent="0.2">
      <c r="A11" s="5"/>
      <c r="B11" s="5" t="s">
        <v>40</v>
      </c>
      <c r="C11" s="26">
        <v>3426738</v>
      </c>
    </row>
    <row r="12" spans="1:3" x14ac:dyDescent="0.2">
      <c r="A12" s="5" t="s">
        <v>41</v>
      </c>
      <c r="B12" s="5" t="s">
        <v>42</v>
      </c>
      <c r="C12" s="26">
        <v>2901</v>
      </c>
    </row>
    <row r="13" spans="1:3" x14ac:dyDescent="0.2">
      <c r="A13" s="5" t="s">
        <v>43</v>
      </c>
      <c r="B13" s="5" t="s">
        <v>44</v>
      </c>
      <c r="C13" s="26">
        <v>346713</v>
      </c>
    </row>
    <row r="14" spans="1:3" x14ac:dyDescent="0.2">
      <c r="A14" s="5"/>
      <c r="B14" s="5"/>
      <c r="C14" s="26"/>
    </row>
    <row r="15" spans="1:3" x14ac:dyDescent="0.2">
      <c r="A15" s="5"/>
      <c r="B15" s="27" t="s">
        <v>45</v>
      </c>
      <c r="C15" s="28">
        <v>3776355</v>
      </c>
    </row>
    <row r="16" spans="1:3" x14ac:dyDescent="0.2">
      <c r="A16" s="9"/>
      <c r="B16" s="18"/>
      <c r="C16" s="9"/>
    </row>
    <row r="17" spans="1:3" x14ac:dyDescent="0.2">
      <c r="A17" s="64" t="s">
        <v>7045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</sheetData>
  <mergeCells count="1">
    <mergeCell ref="A18:C18"/>
  </mergeCells>
  <hyperlinks>
    <hyperlink ref="A18" r:id="rId1" xr:uid="{31908127-1BD8-4121-B5AC-F348BCE437BF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9BF2-DEC8-430E-B24B-50B0083112F4}">
  <dimension ref="A1:C31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53"/>
    <col min="2" max="2" width="33.7109375" style="53" customWidth="1"/>
    <col min="3" max="3" width="18.7109375" style="53" customWidth="1"/>
    <col min="4" max="16384" width="9.140625" style="53"/>
  </cols>
  <sheetData>
    <row r="1" spans="1:3" x14ac:dyDescent="0.2">
      <c r="A1" s="70" t="s">
        <v>4839</v>
      </c>
    </row>
    <row r="3" spans="1:3" x14ac:dyDescent="0.2">
      <c r="A3" s="54" t="s">
        <v>5742</v>
      </c>
    </row>
    <row r="4" spans="1:3" x14ac:dyDescent="0.2">
      <c r="A4" s="53" t="s">
        <v>726</v>
      </c>
    </row>
    <row r="5" spans="1:3" x14ac:dyDescent="0.2">
      <c r="A5" s="53" t="s">
        <v>19</v>
      </c>
    </row>
    <row r="7" spans="1:3" ht="33.75" x14ac:dyDescent="0.2">
      <c r="A7" s="55" t="s">
        <v>24</v>
      </c>
      <c r="B7" s="56" t="s">
        <v>5742</v>
      </c>
      <c r="C7" s="57" t="s">
        <v>727</v>
      </c>
    </row>
    <row r="8" spans="1:3" x14ac:dyDescent="0.2">
      <c r="A8" s="58" t="s">
        <v>1104</v>
      </c>
      <c r="B8" s="46" t="s">
        <v>5739</v>
      </c>
      <c r="C8" s="59">
        <v>1689069</v>
      </c>
    </row>
    <row r="9" spans="1:3" x14ac:dyDescent="0.2">
      <c r="A9" s="58" t="s">
        <v>1110</v>
      </c>
      <c r="B9" s="46" t="s">
        <v>5743</v>
      </c>
      <c r="C9" s="59">
        <v>270279</v>
      </c>
    </row>
    <row r="10" spans="1:3" x14ac:dyDescent="0.2">
      <c r="A10" s="58" t="s">
        <v>1112</v>
      </c>
      <c r="B10" s="46" t="s">
        <v>5744</v>
      </c>
      <c r="C10" s="59">
        <v>311910</v>
      </c>
    </row>
    <row r="11" spans="1:3" x14ac:dyDescent="0.2">
      <c r="A11" s="58" t="s">
        <v>1114</v>
      </c>
      <c r="B11" s="46" t="s">
        <v>5745</v>
      </c>
      <c r="C11" s="59">
        <v>171999</v>
      </c>
    </row>
    <row r="12" spans="1:3" x14ac:dyDescent="0.2">
      <c r="A12" s="58" t="s">
        <v>1116</v>
      </c>
      <c r="B12" s="46" t="s">
        <v>5746</v>
      </c>
      <c r="C12" s="59">
        <v>175029</v>
      </c>
    </row>
    <row r="13" spans="1:3" x14ac:dyDescent="0.2">
      <c r="A13" s="58" t="s">
        <v>1118</v>
      </c>
      <c r="B13" s="46" t="s">
        <v>1119</v>
      </c>
      <c r="C13" s="59">
        <v>516576</v>
      </c>
    </row>
    <row r="14" spans="1:3" x14ac:dyDescent="0.2">
      <c r="A14" s="58" t="s">
        <v>1120</v>
      </c>
      <c r="B14" s="46" t="s">
        <v>5747</v>
      </c>
      <c r="C14" s="59">
        <v>200010</v>
      </c>
    </row>
    <row r="15" spans="1:3" x14ac:dyDescent="0.2">
      <c r="A15" s="58" t="s">
        <v>1122</v>
      </c>
      <c r="B15" s="46" t="s">
        <v>1123</v>
      </c>
      <c r="C15" s="59">
        <v>130254</v>
      </c>
    </row>
    <row r="16" spans="1:3" x14ac:dyDescent="0.2">
      <c r="A16" s="58" t="s">
        <v>1124</v>
      </c>
      <c r="B16" s="46" t="s">
        <v>1125</v>
      </c>
      <c r="C16" s="59">
        <v>29793</v>
      </c>
    </row>
    <row r="17" spans="1:3" x14ac:dyDescent="0.2">
      <c r="A17" s="58" t="s">
        <v>4830</v>
      </c>
      <c r="B17" s="46" t="s">
        <v>5748</v>
      </c>
      <c r="C17" s="59">
        <v>11898</v>
      </c>
    </row>
    <row r="18" spans="1:3" x14ac:dyDescent="0.2">
      <c r="A18" s="58"/>
      <c r="B18" s="62" t="s">
        <v>40</v>
      </c>
      <c r="C18" s="59">
        <v>3506817</v>
      </c>
    </row>
    <row r="19" spans="1:3" x14ac:dyDescent="0.2">
      <c r="A19" s="58" t="s">
        <v>1134</v>
      </c>
      <c r="B19" s="46" t="s">
        <v>1094</v>
      </c>
      <c r="C19" s="59">
        <v>177</v>
      </c>
    </row>
    <row r="20" spans="1:3" x14ac:dyDescent="0.2">
      <c r="A20" s="58" t="s">
        <v>1135</v>
      </c>
      <c r="B20" s="62" t="s">
        <v>1096</v>
      </c>
      <c r="C20" s="59">
        <v>27</v>
      </c>
    </row>
    <row r="21" spans="1:3" x14ac:dyDescent="0.2">
      <c r="A21" s="58" t="s">
        <v>1128</v>
      </c>
      <c r="B21" s="62" t="s">
        <v>42</v>
      </c>
      <c r="C21" s="59">
        <v>2031</v>
      </c>
    </row>
    <row r="22" spans="1:3" x14ac:dyDescent="0.2">
      <c r="A22" s="58" t="s">
        <v>1136</v>
      </c>
      <c r="B22" s="62" t="s">
        <v>1099</v>
      </c>
      <c r="C22" s="59">
        <v>4194</v>
      </c>
    </row>
    <row r="23" spans="1:3" x14ac:dyDescent="0.2">
      <c r="A23" s="58" t="s">
        <v>1129</v>
      </c>
      <c r="B23" s="62" t="s">
        <v>44</v>
      </c>
      <c r="C23" s="59">
        <v>263106</v>
      </c>
    </row>
    <row r="24" spans="1:3" x14ac:dyDescent="0.2">
      <c r="A24" s="58"/>
      <c r="B24" s="62"/>
      <c r="C24" s="59"/>
    </row>
    <row r="25" spans="1:3" x14ac:dyDescent="0.2">
      <c r="A25" s="58"/>
      <c r="B25" s="63" t="s">
        <v>45</v>
      </c>
      <c r="C25" s="60">
        <v>3776355</v>
      </c>
    </row>
    <row r="26" spans="1:3" x14ac:dyDescent="0.2">
      <c r="A26" s="61"/>
      <c r="B26" s="61"/>
      <c r="C26" s="61"/>
    </row>
    <row r="27" spans="1:3" x14ac:dyDescent="0.2">
      <c r="A27" s="64" t="s">
        <v>7046</v>
      </c>
    </row>
    <row r="28" spans="1:3" x14ac:dyDescent="0.2">
      <c r="A28" s="82" t="s">
        <v>6919</v>
      </c>
      <c r="B28" s="82"/>
      <c r="C28" s="82"/>
    </row>
    <row r="29" spans="1:3" x14ac:dyDescent="0.2">
      <c r="A29" s="64" t="s">
        <v>6917</v>
      </c>
    </row>
    <row r="30" spans="1:3" x14ac:dyDescent="0.2">
      <c r="A30" s="29" t="s">
        <v>46</v>
      </c>
    </row>
    <row r="31" spans="1:3" x14ac:dyDescent="0.2">
      <c r="A31"/>
    </row>
  </sheetData>
  <mergeCells count="1">
    <mergeCell ref="A28:C28"/>
  </mergeCells>
  <hyperlinks>
    <hyperlink ref="A28" r:id="rId1" xr:uid="{9814FA13-7266-42A7-9852-7D2CAA64780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CF2B-A9A4-4BA3-889A-B0204B17A87C}">
  <dimension ref="A1:C181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53"/>
    <col min="2" max="2" width="33.7109375" style="53" customWidth="1"/>
    <col min="3" max="3" width="18.7109375" style="53" customWidth="1"/>
    <col min="4" max="16384" width="9.140625" style="53"/>
  </cols>
  <sheetData>
    <row r="1" spans="1:3" x14ac:dyDescent="0.2">
      <c r="A1" s="74" t="s">
        <v>4850</v>
      </c>
    </row>
    <row r="3" spans="1:3" x14ac:dyDescent="0.2">
      <c r="A3" s="54" t="s">
        <v>5750</v>
      </c>
    </row>
    <row r="4" spans="1:3" x14ac:dyDescent="0.2">
      <c r="A4" s="53" t="s">
        <v>2376</v>
      </c>
    </row>
    <row r="5" spans="1:3" x14ac:dyDescent="0.2">
      <c r="A5" s="53" t="s">
        <v>19</v>
      </c>
    </row>
    <row r="7" spans="1:3" ht="22.5" x14ac:dyDescent="0.2">
      <c r="A7" s="55" t="s">
        <v>24</v>
      </c>
      <c r="B7" s="56" t="s">
        <v>6850</v>
      </c>
      <c r="C7" s="57" t="s">
        <v>51</v>
      </c>
    </row>
    <row r="8" spans="1:3" x14ac:dyDescent="0.2">
      <c r="A8" s="58" t="s">
        <v>5751</v>
      </c>
      <c r="B8" s="76" t="s">
        <v>5752</v>
      </c>
      <c r="C8" s="59">
        <v>2264601</v>
      </c>
    </row>
    <row r="9" spans="1:3" x14ac:dyDescent="0.2">
      <c r="A9" s="58" t="s">
        <v>2486</v>
      </c>
      <c r="B9" s="76" t="s">
        <v>5753</v>
      </c>
      <c r="C9" s="59">
        <v>44355</v>
      </c>
    </row>
    <row r="10" spans="1:3" x14ac:dyDescent="0.2">
      <c r="A10" s="58" t="s">
        <v>5754</v>
      </c>
      <c r="B10" s="76" t="s">
        <v>5755</v>
      </c>
      <c r="C10" s="59">
        <v>1401</v>
      </c>
    </row>
    <row r="11" spans="1:3" x14ac:dyDescent="0.2">
      <c r="A11" s="58" t="s">
        <v>5756</v>
      </c>
      <c r="B11" s="76" t="s">
        <v>5757</v>
      </c>
      <c r="C11" s="59">
        <v>1026</v>
      </c>
    </row>
    <row r="12" spans="1:3" x14ac:dyDescent="0.2">
      <c r="A12" s="58" t="s">
        <v>5758</v>
      </c>
      <c r="B12" s="76" t="s">
        <v>5759</v>
      </c>
      <c r="C12" s="59">
        <v>768</v>
      </c>
    </row>
    <row r="13" spans="1:3" x14ac:dyDescent="0.2">
      <c r="A13" s="58" t="s">
        <v>5760</v>
      </c>
      <c r="B13" s="76" t="s">
        <v>5761</v>
      </c>
      <c r="C13" s="59">
        <v>4851</v>
      </c>
    </row>
    <row r="14" spans="1:3" x14ac:dyDescent="0.2">
      <c r="A14" s="58" t="s">
        <v>5762</v>
      </c>
      <c r="B14" s="76" t="s">
        <v>5763</v>
      </c>
      <c r="C14" s="59">
        <v>327</v>
      </c>
    </row>
    <row r="15" spans="1:3" x14ac:dyDescent="0.2">
      <c r="A15" s="58" t="s">
        <v>2491</v>
      </c>
      <c r="B15" s="76" t="s">
        <v>5764</v>
      </c>
      <c r="C15" s="59">
        <v>51</v>
      </c>
    </row>
    <row r="16" spans="1:3" x14ac:dyDescent="0.2">
      <c r="A16" s="58" t="s">
        <v>5765</v>
      </c>
      <c r="B16" s="76" t="s">
        <v>5766</v>
      </c>
      <c r="C16" s="59">
        <v>307926</v>
      </c>
    </row>
    <row r="17" spans="1:3" x14ac:dyDescent="0.2">
      <c r="A17" s="58" t="s">
        <v>2632</v>
      </c>
      <c r="B17" s="76" t="s">
        <v>5767</v>
      </c>
      <c r="C17" s="59">
        <v>378</v>
      </c>
    </row>
    <row r="18" spans="1:3" x14ac:dyDescent="0.2">
      <c r="A18" s="58" t="s">
        <v>5768</v>
      </c>
      <c r="B18" s="76" t="s">
        <v>5769</v>
      </c>
      <c r="C18" s="59">
        <v>17799</v>
      </c>
    </row>
    <row r="19" spans="1:3" x14ac:dyDescent="0.2">
      <c r="A19" s="58" t="s">
        <v>5770</v>
      </c>
      <c r="B19" s="76" t="s">
        <v>5771</v>
      </c>
      <c r="C19" s="59">
        <v>279</v>
      </c>
    </row>
    <row r="20" spans="1:3" x14ac:dyDescent="0.2">
      <c r="A20" s="58" t="s">
        <v>2652</v>
      </c>
      <c r="B20" s="76" t="s">
        <v>5772</v>
      </c>
      <c r="C20" s="59">
        <v>54</v>
      </c>
    </row>
    <row r="21" spans="1:3" x14ac:dyDescent="0.2">
      <c r="A21" s="58" t="s">
        <v>5773</v>
      </c>
      <c r="B21" s="76" t="s">
        <v>5774</v>
      </c>
      <c r="C21" s="59">
        <v>314913</v>
      </c>
    </row>
    <row r="22" spans="1:3" x14ac:dyDescent="0.2">
      <c r="A22" s="58" t="s">
        <v>5775</v>
      </c>
      <c r="B22" s="76" t="s">
        <v>5776</v>
      </c>
      <c r="C22" s="59">
        <v>6660</v>
      </c>
    </row>
    <row r="23" spans="1:3" x14ac:dyDescent="0.2">
      <c r="A23" s="58" t="s">
        <v>5777</v>
      </c>
      <c r="B23" s="76" t="s">
        <v>5778</v>
      </c>
      <c r="C23" s="59">
        <v>3543</v>
      </c>
    </row>
    <row r="24" spans="1:3" x14ac:dyDescent="0.2">
      <c r="A24" s="58" t="s">
        <v>5779</v>
      </c>
      <c r="B24" s="76" t="s">
        <v>5780</v>
      </c>
      <c r="C24" s="59">
        <v>35967</v>
      </c>
    </row>
    <row r="25" spans="1:3" x14ac:dyDescent="0.2">
      <c r="A25" s="58" t="s">
        <v>5781</v>
      </c>
      <c r="B25" s="76" t="s">
        <v>5782</v>
      </c>
      <c r="C25" s="59">
        <v>846</v>
      </c>
    </row>
    <row r="26" spans="1:3" x14ac:dyDescent="0.2">
      <c r="A26" s="58" t="s">
        <v>5783</v>
      </c>
      <c r="B26" s="76" t="s">
        <v>5784</v>
      </c>
      <c r="C26" s="59">
        <v>1218</v>
      </c>
    </row>
    <row r="27" spans="1:3" x14ac:dyDescent="0.2">
      <c r="A27" s="58" t="s">
        <v>5785</v>
      </c>
      <c r="B27" s="76" t="s">
        <v>5786</v>
      </c>
      <c r="C27" s="59">
        <v>987</v>
      </c>
    </row>
    <row r="28" spans="1:3" x14ac:dyDescent="0.2">
      <c r="A28" s="58" t="s">
        <v>5787</v>
      </c>
      <c r="B28" s="76" t="s">
        <v>5788</v>
      </c>
      <c r="C28" s="59">
        <v>12</v>
      </c>
    </row>
    <row r="29" spans="1:3" x14ac:dyDescent="0.2">
      <c r="A29" s="58" t="s">
        <v>5789</v>
      </c>
      <c r="B29" s="76" t="s">
        <v>5790</v>
      </c>
      <c r="C29" s="59">
        <v>1551</v>
      </c>
    </row>
    <row r="30" spans="1:3" x14ac:dyDescent="0.2">
      <c r="A30" s="58" t="s">
        <v>5791</v>
      </c>
      <c r="B30" s="76" t="s">
        <v>5792</v>
      </c>
      <c r="C30" s="59">
        <v>5640</v>
      </c>
    </row>
    <row r="31" spans="1:3" x14ac:dyDescent="0.2">
      <c r="A31" s="58" t="s">
        <v>5793</v>
      </c>
      <c r="B31" s="76" t="s">
        <v>5794</v>
      </c>
      <c r="C31" s="59">
        <v>6822</v>
      </c>
    </row>
    <row r="32" spans="1:3" x14ac:dyDescent="0.2">
      <c r="A32" s="58" t="s">
        <v>5795</v>
      </c>
      <c r="B32" s="76" t="s">
        <v>5796</v>
      </c>
      <c r="C32" s="59">
        <v>147</v>
      </c>
    </row>
    <row r="33" spans="1:3" x14ac:dyDescent="0.2">
      <c r="A33" s="58" t="s">
        <v>5797</v>
      </c>
      <c r="B33" s="76" t="s">
        <v>5798</v>
      </c>
      <c r="C33" s="59">
        <v>173016</v>
      </c>
    </row>
    <row r="34" spans="1:3" x14ac:dyDescent="0.2">
      <c r="A34" s="58" t="s">
        <v>5799</v>
      </c>
      <c r="B34" s="76" t="s">
        <v>5800</v>
      </c>
      <c r="C34" s="59">
        <v>295743</v>
      </c>
    </row>
    <row r="35" spans="1:3" x14ac:dyDescent="0.2">
      <c r="A35" s="58" t="s">
        <v>5801</v>
      </c>
      <c r="B35" s="76" t="s">
        <v>5802</v>
      </c>
      <c r="C35" s="59">
        <v>534</v>
      </c>
    </row>
    <row r="36" spans="1:3" x14ac:dyDescent="0.2">
      <c r="A36" s="58" t="s">
        <v>5803</v>
      </c>
      <c r="B36" s="76" t="s">
        <v>5804</v>
      </c>
      <c r="C36" s="59">
        <v>96</v>
      </c>
    </row>
    <row r="37" spans="1:3" x14ac:dyDescent="0.2">
      <c r="A37" s="58" t="s">
        <v>5805</v>
      </c>
      <c r="B37" s="76" t="s">
        <v>5806</v>
      </c>
      <c r="C37" s="59">
        <v>33</v>
      </c>
    </row>
    <row r="38" spans="1:3" x14ac:dyDescent="0.2">
      <c r="A38" s="58" t="s">
        <v>5807</v>
      </c>
      <c r="B38" s="76" t="s">
        <v>5808</v>
      </c>
      <c r="C38" s="59">
        <v>483</v>
      </c>
    </row>
    <row r="39" spans="1:3" x14ac:dyDescent="0.2">
      <c r="A39" s="58" t="s">
        <v>5809</v>
      </c>
      <c r="B39" s="76" t="s">
        <v>5810</v>
      </c>
      <c r="C39" s="59">
        <v>39</v>
      </c>
    </row>
    <row r="40" spans="1:3" x14ac:dyDescent="0.2">
      <c r="A40" s="58" t="s">
        <v>5811</v>
      </c>
      <c r="B40" s="76" t="s">
        <v>5812</v>
      </c>
      <c r="C40" s="59">
        <v>1086</v>
      </c>
    </row>
    <row r="41" spans="1:3" x14ac:dyDescent="0.2">
      <c r="A41" s="58" t="s">
        <v>5813</v>
      </c>
      <c r="B41" s="76" t="s">
        <v>5814</v>
      </c>
      <c r="C41" s="59">
        <v>1302</v>
      </c>
    </row>
    <row r="42" spans="1:3" x14ac:dyDescent="0.2">
      <c r="A42" s="58" t="s">
        <v>5815</v>
      </c>
      <c r="B42" s="76" t="s">
        <v>5816</v>
      </c>
      <c r="C42" s="59">
        <v>1176</v>
      </c>
    </row>
    <row r="43" spans="1:3" x14ac:dyDescent="0.2">
      <c r="A43" s="58" t="s">
        <v>5817</v>
      </c>
      <c r="B43" s="76" t="s">
        <v>5818</v>
      </c>
      <c r="C43" s="59">
        <v>780</v>
      </c>
    </row>
    <row r="44" spans="1:3" x14ac:dyDescent="0.2">
      <c r="A44" s="58" t="s">
        <v>5819</v>
      </c>
      <c r="B44" s="76" t="s">
        <v>5820</v>
      </c>
      <c r="C44" s="59">
        <v>4554</v>
      </c>
    </row>
    <row r="45" spans="1:3" x14ac:dyDescent="0.2">
      <c r="A45" s="58" t="s">
        <v>5821</v>
      </c>
      <c r="B45" s="76" t="s">
        <v>5822</v>
      </c>
      <c r="C45" s="59">
        <v>33486</v>
      </c>
    </row>
    <row r="46" spans="1:3" x14ac:dyDescent="0.2">
      <c r="A46" s="58" t="s">
        <v>5823</v>
      </c>
      <c r="B46" s="76" t="s">
        <v>5824</v>
      </c>
      <c r="C46" s="59">
        <v>87</v>
      </c>
    </row>
    <row r="47" spans="1:3" x14ac:dyDescent="0.2">
      <c r="A47" s="58" t="s">
        <v>5825</v>
      </c>
      <c r="B47" s="76" t="s">
        <v>5826</v>
      </c>
      <c r="C47" s="59">
        <v>750</v>
      </c>
    </row>
    <row r="48" spans="1:3" x14ac:dyDescent="0.2">
      <c r="A48" s="58" t="s">
        <v>5827</v>
      </c>
      <c r="B48" s="76" t="s">
        <v>5828</v>
      </c>
      <c r="C48" s="59">
        <v>20061</v>
      </c>
    </row>
    <row r="49" spans="1:3" x14ac:dyDescent="0.2">
      <c r="A49" s="58" t="s">
        <v>5829</v>
      </c>
      <c r="B49" s="76" t="s">
        <v>5830</v>
      </c>
      <c r="C49" s="59">
        <v>54123</v>
      </c>
    </row>
    <row r="50" spans="1:3" x14ac:dyDescent="0.2">
      <c r="A50" s="58" t="s">
        <v>5831</v>
      </c>
      <c r="B50" s="76" t="s">
        <v>5832</v>
      </c>
      <c r="C50" s="59">
        <v>3585</v>
      </c>
    </row>
    <row r="51" spans="1:3" x14ac:dyDescent="0.2">
      <c r="A51" s="58" t="s">
        <v>5833</v>
      </c>
      <c r="B51" s="76" t="s">
        <v>5834</v>
      </c>
      <c r="C51" s="59">
        <v>52734</v>
      </c>
    </row>
    <row r="52" spans="1:3" x14ac:dyDescent="0.2">
      <c r="A52" s="58" t="s">
        <v>5835</v>
      </c>
      <c r="B52" s="76" t="s">
        <v>5836</v>
      </c>
      <c r="C52" s="59">
        <v>11169</v>
      </c>
    </row>
    <row r="53" spans="1:3" x14ac:dyDescent="0.2">
      <c r="A53" s="58" t="s">
        <v>5837</v>
      </c>
      <c r="B53" s="76" t="s">
        <v>5838</v>
      </c>
      <c r="C53" s="59">
        <v>564</v>
      </c>
    </row>
    <row r="54" spans="1:3" x14ac:dyDescent="0.2">
      <c r="A54" s="58" t="s">
        <v>5839</v>
      </c>
      <c r="B54" s="76" t="s">
        <v>5840</v>
      </c>
      <c r="C54" s="59">
        <v>4623</v>
      </c>
    </row>
    <row r="55" spans="1:3" x14ac:dyDescent="0.2">
      <c r="A55" s="58" t="s">
        <v>5841</v>
      </c>
      <c r="B55" s="76" t="s">
        <v>5842</v>
      </c>
      <c r="C55" s="59">
        <v>3657</v>
      </c>
    </row>
    <row r="56" spans="1:3" x14ac:dyDescent="0.2">
      <c r="A56" s="58" t="s">
        <v>5843</v>
      </c>
      <c r="B56" s="76" t="s">
        <v>5844</v>
      </c>
      <c r="C56" s="59">
        <v>4503</v>
      </c>
    </row>
    <row r="57" spans="1:3" x14ac:dyDescent="0.2">
      <c r="A57" s="58" t="s">
        <v>5845</v>
      </c>
      <c r="B57" s="76" t="s">
        <v>5846</v>
      </c>
      <c r="C57" s="59">
        <v>327</v>
      </c>
    </row>
    <row r="58" spans="1:3" x14ac:dyDescent="0.2">
      <c r="A58" s="58" t="s">
        <v>5847</v>
      </c>
      <c r="B58" s="76" t="s">
        <v>5848</v>
      </c>
      <c r="C58" s="59">
        <v>546</v>
      </c>
    </row>
    <row r="59" spans="1:3" x14ac:dyDescent="0.2">
      <c r="A59" s="58" t="s">
        <v>5849</v>
      </c>
      <c r="B59" s="76" t="s">
        <v>5850</v>
      </c>
      <c r="C59" s="59">
        <v>3162</v>
      </c>
    </row>
    <row r="60" spans="1:3" x14ac:dyDescent="0.2">
      <c r="A60" s="58" t="s">
        <v>5851</v>
      </c>
      <c r="B60" s="76" t="s">
        <v>5852</v>
      </c>
      <c r="C60" s="59">
        <v>2952</v>
      </c>
    </row>
    <row r="61" spans="1:3" x14ac:dyDescent="0.2">
      <c r="A61" s="58" t="s">
        <v>5853</v>
      </c>
      <c r="B61" s="76" t="s">
        <v>5854</v>
      </c>
      <c r="C61" s="59">
        <v>936</v>
      </c>
    </row>
    <row r="62" spans="1:3" x14ac:dyDescent="0.2">
      <c r="A62" s="58" t="s">
        <v>5855</v>
      </c>
      <c r="B62" s="76" t="s">
        <v>5856</v>
      </c>
      <c r="C62" s="59">
        <v>1440</v>
      </c>
    </row>
    <row r="63" spans="1:3" x14ac:dyDescent="0.2">
      <c r="A63" s="58" t="s">
        <v>5857</v>
      </c>
      <c r="B63" s="76" t="s">
        <v>5858</v>
      </c>
      <c r="C63" s="59">
        <v>22296</v>
      </c>
    </row>
    <row r="64" spans="1:3" x14ac:dyDescent="0.2">
      <c r="A64" s="58" t="s">
        <v>5859</v>
      </c>
      <c r="B64" s="76" t="s">
        <v>5860</v>
      </c>
      <c r="C64" s="59">
        <v>5460</v>
      </c>
    </row>
    <row r="65" spans="1:3" x14ac:dyDescent="0.2">
      <c r="A65" s="58" t="s">
        <v>5861</v>
      </c>
      <c r="B65" s="76" t="s">
        <v>5862</v>
      </c>
      <c r="C65" s="59">
        <v>14883</v>
      </c>
    </row>
    <row r="66" spans="1:3" x14ac:dyDescent="0.2">
      <c r="A66" s="58" t="s">
        <v>5863</v>
      </c>
      <c r="B66" s="76" t="s">
        <v>5864</v>
      </c>
      <c r="C66" s="59">
        <v>18042</v>
      </c>
    </row>
    <row r="67" spans="1:3" x14ac:dyDescent="0.2">
      <c r="A67" s="58" t="s">
        <v>5865</v>
      </c>
      <c r="B67" s="76" t="s">
        <v>5866</v>
      </c>
      <c r="C67" s="59">
        <v>1554</v>
      </c>
    </row>
    <row r="68" spans="1:3" x14ac:dyDescent="0.2">
      <c r="A68" s="58" t="s">
        <v>5867</v>
      </c>
      <c r="B68" s="76" t="s">
        <v>5868</v>
      </c>
      <c r="C68" s="59">
        <v>576</v>
      </c>
    </row>
    <row r="69" spans="1:3" x14ac:dyDescent="0.2">
      <c r="A69" s="58" t="s">
        <v>5869</v>
      </c>
      <c r="B69" s="76" t="s">
        <v>5870</v>
      </c>
      <c r="C69" s="59">
        <v>3018</v>
      </c>
    </row>
    <row r="70" spans="1:3" x14ac:dyDescent="0.2">
      <c r="A70" s="58" t="s">
        <v>5871</v>
      </c>
      <c r="B70" s="76" t="s">
        <v>5872</v>
      </c>
      <c r="C70" s="59">
        <v>1017</v>
      </c>
    </row>
    <row r="71" spans="1:3" x14ac:dyDescent="0.2">
      <c r="A71" s="58" t="s">
        <v>5873</v>
      </c>
      <c r="B71" s="76" t="s">
        <v>5874</v>
      </c>
      <c r="C71" s="59">
        <v>954</v>
      </c>
    </row>
    <row r="72" spans="1:3" x14ac:dyDescent="0.2">
      <c r="A72" s="58" t="s">
        <v>5875</v>
      </c>
      <c r="B72" s="76" t="s">
        <v>5876</v>
      </c>
      <c r="C72" s="59">
        <v>3132</v>
      </c>
    </row>
    <row r="73" spans="1:3" x14ac:dyDescent="0.2">
      <c r="A73" s="58" t="s">
        <v>5877</v>
      </c>
      <c r="B73" s="76" t="s">
        <v>5878</v>
      </c>
      <c r="C73" s="59">
        <v>180</v>
      </c>
    </row>
    <row r="74" spans="1:3" x14ac:dyDescent="0.2">
      <c r="A74" s="58" t="s">
        <v>5879</v>
      </c>
      <c r="B74" s="76" t="s">
        <v>5880</v>
      </c>
      <c r="C74" s="59">
        <v>690</v>
      </c>
    </row>
    <row r="75" spans="1:3" x14ac:dyDescent="0.2">
      <c r="A75" s="58" t="s">
        <v>5881</v>
      </c>
      <c r="B75" s="76" t="s">
        <v>5882</v>
      </c>
      <c r="C75" s="59">
        <v>3399</v>
      </c>
    </row>
    <row r="76" spans="1:3" x14ac:dyDescent="0.2">
      <c r="A76" s="58" t="s">
        <v>5883</v>
      </c>
      <c r="B76" s="76" t="s">
        <v>5884</v>
      </c>
      <c r="C76" s="59">
        <v>1641</v>
      </c>
    </row>
    <row r="77" spans="1:3" x14ac:dyDescent="0.2">
      <c r="A77" s="58" t="s">
        <v>5885</v>
      </c>
      <c r="B77" s="76" t="s">
        <v>5886</v>
      </c>
      <c r="C77" s="59">
        <v>3</v>
      </c>
    </row>
    <row r="78" spans="1:3" x14ac:dyDescent="0.2">
      <c r="A78" s="58" t="s">
        <v>5887</v>
      </c>
      <c r="B78" s="76" t="s">
        <v>5888</v>
      </c>
      <c r="C78" s="59">
        <v>441</v>
      </c>
    </row>
    <row r="79" spans="1:3" x14ac:dyDescent="0.2">
      <c r="A79" s="58" t="s">
        <v>5889</v>
      </c>
      <c r="B79" s="76" t="s">
        <v>5890</v>
      </c>
      <c r="C79" s="59">
        <v>1722</v>
      </c>
    </row>
    <row r="80" spans="1:3" x14ac:dyDescent="0.2">
      <c r="A80" s="58" t="s">
        <v>5891</v>
      </c>
      <c r="B80" s="76" t="s">
        <v>5892</v>
      </c>
      <c r="C80" s="59">
        <v>705</v>
      </c>
    </row>
    <row r="81" spans="1:3" x14ac:dyDescent="0.2">
      <c r="A81" s="58" t="s">
        <v>5893</v>
      </c>
      <c r="B81" s="76" t="s">
        <v>5894</v>
      </c>
      <c r="C81" s="59">
        <v>1911</v>
      </c>
    </row>
    <row r="82" spans="1:3" x14ac:dyDescent="0.2">
      <c r="A82" s="58" t="s">
        <v>5895</v>
      </c>
      <c r="B82" s="76" t="s">
        <v>5896</v>
      </c>
      <c r="C82" s="59">
        <v>221199</v>
      </c>
    </row>
    <row r="83" spans="1:3" x14ac:dyDescent="0.2">
      <c r="A83" s="58" t="s">
        <v>5897</v>
      </c>
      <c r="B83" s="76" t="s">
        <v>5898</v>
      </c>
      <c r="C83" s="59">
        <v>3513</v>
      </c>
    </row>
    <row r="84" spans="1:3" x14ac:dyDescent="0.2">
      <c r="A84" s="58" t="s">
        <v>5899</v>
      </c>
      <c r="B84" s="76" t="s">
        <v>5900</v>
      </c>
      <c r="C84" s="59">
        <v>1698</v>
      </c>
    </row>
    <row r="85" spans="1:3" x14ac:dyDescent="0.2">
      <c r="A85" s="58" t="s">
        <v>5901</v>
      </c>
      <c r="B85" s="76" t="s">
        <v>5902</v>
      </c>
      <c r="C85" s="59">
        <v>7932</v>
      </c>
    </row>
    <row r="86" spans="1:3" x14ac:dyDescent="0.2">
      <c r="A86" s="58" t="s">
        <v>5903</v>
      </c>
      <c r="B86" s="76" t="s">
        <v>5904</v>
      </c>
      <c r="C86" s="59">
        <v>5418</v>
      </c>
    </row>
    <row r="87" spans="1:3" x14ac:dyDescent="0.2">
      <c r="A87" s="58" t="s">
        <v>5905</v>
      </c>
      <c r="B87" s="76" t="s">
        <v>5906</v>
      </c>
      <c r="C87" s="59">
        <v>327</v>
      </c>
    </row>
    <row r="88" spans="1:3" x14ac:dyDescent="0.2">
      <c r="A88" s="58" t="s">
        <v>5907</v>
      </c>
      <c r="B88" s="76" t="s">
        <v>5908</v>
      </c>
      <c r="C88" s="59">
        <v>2820</v>
      </c>
    </row>
    <row r="89" spans="1:3" x14ac:dyDescent="0.2">
      <c r="A89" s="58" t="s">
        <v>5909</v>
      </c>
      <c r="B89" s="76" t="s">
        <v>5910</v>
      </c>
      <c r="C89" s="59">
        <v>8544</v>
      </c>
    </row>
    <row r="90" spans="1:3" x14ac:dyDescent="0.2">
      <c r="A90" s="58" t="s">
        <v>5911</v>
      </c>
      <c r="B90" s="76" t="s">
        <v>5912</v>
      </c>
      <c r="C90" s="59">
        <v>7929</v>
      </c>
    </row>
    <row r="91" spans="1:3" x14ac:dyDescent="0.2">
      <c r="A91" s="58" t="s">
        <v>5913</v>
      </c>
      <c r="B91" s="76" t="s">
        <v>5914</v>
      </c>
      <c r="C91" s="59">
        <v>3624</v>
      </c>
    </row>
    <row r="92" spans="1:3" x14ac:dyDescent="0.2">
      <c r="A92" s="58" t="s">
        <v>5915</v>
      </c>
      <c r="B92" s="76" t="s">
        <v>5916</v>
      </c>
      <c r="C92" s="59">
        <v>69</v>
      </c>
    </row>
    <row r="93" spans="1:3" x14ac:dyDescent="0.2">
      <c r="A93" s="58" t="s">
        <v>5917</v>
      </c>
      <c r="B93" s="76" t="s">
        <v>5918</v>
      </c>
      <c r="C93" s="59">
        <v>2094</v>
      </c>
    </row>
    <row r="94" spans="1:3" x14ac:dyDescent="0.2">
      <c r="A94" s="58" t="s">
        <v>5919</v>
      </c>
      <c r="B94" s="76" t="s">
        <v>5920</v>
      </c>
      <c r="C94" s="59">
        <v>639</v>
      </c>
    </row>
    <row r="95" spans="1:3" x14ac:dyDescent="0.2">
      <c r="A95" s="58" t="s">
        <v>5921</v>
      </c>
      <c r="B95" s="76" t="s">
        <v>5922</v>
      </c>
      <c r="C95" s="59">
        <v>1458</v>
      </c>
    </row>
    <row r="96" spans="1:3" x14ac:dyDescent="0.2">
      <c r="A96" s="58" t="s">
        <v>5923</v>
      </c>
      <c r="B96" s="76" t="s">
        <v>5924</v>
      </c>
      <c r="C96" s="59">
        <v>2115</v>
      </c>
    </row>
    <row r="97" spans="1:3" x14ac:dyDescent="0.2">
      <c r="A97" s="58" t="s">
        <v>5925</v>
      </c>
      <c r="B97" s="76" t="s">
        <v>5926</v>
      </c>
      <c r="C97" s="59">
        <v>63</v>
      </c>
    </row>
    <row r="98" spans="1:3" x14ac:dyDescent="0.2">
      <c r="A98" s="58" t="s">
        <v>5927</v>
      </c>
      <c r="B98" s="76" t="s">
        <v>5928</v>
      </c>
      <c r="C98" s="59">
        <v>954</v>
      </c>
    </row>
    <row r="99" spans="1:3" x14ac:dyDescent="0.2">
      <c r="A99" s="58" t="s">
        <v>5929</v>
      </c>
      <c r="B99" s="76" t="s">
        <v>5930</v>
      </c>
      <c r="C99" s="59">
        <v>354</v>
      </c>
    </row>
    <row r="100" spans="1:3" x14ac:dyDescent="0.2">
      <c r="A100" s="58" t="s">
        <v>5931</v>
      </c>
      <c r="B100" s="76" t="s">
        <v>5932</v>
      </c>
      <c r="C100" s="59">
        <v>1758</v>
      </c>
    </row>
    <row r="101" spans="1:3" x14ac:dyDescent="0.2">
      <c r="A101" s="58" t="s">
        <v>5933</v>
      </c>
      <c r="B101" s="76" t="s">
        <v>5934</v>
      </c>
      <c r="C101" s="59">
        <v>1575</v>
      </c>
    </row>
    <row r="102" spans="1:3" x14ac:dyDescent="0.2">
      <c r="A102" s="58" t="s">
        <v>5935</v>
      </c>
      <c r="B102" s="76" t="s">
        <v>5936</v>
      </c>
      <c r="C102" s="59">
        <v>642</v>
      </c>
    </row>
    <row r="103" spans="1:3" x14ac:dyDescent="0.2">
      <c r="A103" s="58" t="s">
        <v>5937</v>
      </c>
      <c r="B103" s="76" t="s">
        <v>5938</v>
      </c>
      <c r="C103" s="59">
        <v>121644</v>
      </c>
    </row>
    <row r="104" spans="1:3" x14ac:dyDescent="0.2">
      <c r="A104" s="58" t="s">
        <v>5939</v>
      </c>
      <c r="B104" s="76" t="s">
        <v>5940</v>
      </c>
      <c r="C104" s="59">
        <v>645</v>
      </c>
    </row>
    <row r="105" spans="1:3" x14ac:dyDescent="0.2">
      <c r="A105" s="58" t="s">
        <v>5941</v>
      </c>
      <c r="B105" s="76" t="s">
        <v>5942</v>
      </c>
      <c r="C105" s="59">
        <v>327</v>
      </c>
    </row>
    <row r="106" spans="1:3" x14ac:dyDescent="0.2">
      <c r="A106" s="58" t="s">
        <v>5943</v>
      </c>
      <c r="B106" s="76" t="s">
        <v>5944</v>
      </c>
      <c r="C106" s="59">
        <v>36</v>
      </c>
    </row>
    <row r="107" spans="1:3" x14ac:dyDescent="0.2">
      <c r="A107" s="58" t="s">
        <v>5945</v>
      </c>
      <c r="B107" s="76" t="s">
        <v>5946</v>
      </c>
      <c r="C107" s="59">
        <v>882</v>
      </c>
    </row>
    <row r="108" spans="1:3" x14ac:dyDescent="0.2">
      <c r="A108" s="58" t="s">
        <v>5947</v>
      </c>
      <c r="B108" s="76" t="s">
        <v>5948</v>
      </c>
      <c r="C108" s="59">
        <v>57276</v>
      </c>
    </row>
    <row r="109" spans="1:3" x14ac:dyDescent="0.2">
      <c r="A109" s="58" t="s">
        <v>5949</v>
      </c>
      <c r="B109" s="76" t="s">
        <v>5950</v>
      </c>
      <c r="C109" s="59">
        <v>162</v>
      </c>
    </row>
    <row r="110" spans="1:3" x14ac:dyDescent="0.2">
      <c r="A110" s="58" t="s">
        <v>5951</v>
      </c>
      <c r="B110" s="76" t="s">
        <v>5952</v>
      </c>
      <c r="C110" s="59">
        <v>651</v>
      </c>
    </row>
    <row r="111" spans="1:3" x14ac:dyDescent="0.2">
      <c r="A111" s="58" t="s">
        <v>5953</v>
      </c>
      <c r="B111" s="76" t="s">
        <v>5954</v>
      </c>
      <c r="C111" s="59">
        <v>2961</v>
      </c>
    </row>
    <row r="112" spans="1:3" x14ac:dyDescent="0.2">
      <c r="A112" s="58" t="s">
        <v>5955</v>
      </c>
      <c r="B112" s="76" t="s">
        <v>5956</v>
      </c>
      <c r="C112" s="59">
        <v>369</v>
      </c>
    </row>
    <row r="113" spans="1:3" x14ac:dyDescent="0.2">
      <c r="A113" s="58" t="s">
        <v>5957</v>
      </c>
      <c r="B113" s="76" t="s">
        <v>5958</v>
      </c>
      <c r="C113" s="59">
        <v>36</v>
      </c>
    </row>
    <row r="114" spans="1:3" x14ac:dyDescent="0.2">
      <c r="A114" s="58" t="s">
        <v>5959</v>
      </c>
      <c r="B114" s="76" t="s">
        <v>5960</v>
      </c>
      <c r="C114" s="59">
        <v>3348</v>
      </c>
    </row>
    <row r="115" spans="1:3" x14ac:dyDescent="0.2">
      <c r="A115" s="58" t="s">
        <v>5961</v>
      </c>
      <c r="B115" s="76" t="s">
        <v>5962</v>
      </c>
      <c r="C115" s="59">
        <v>327</v>
      </c>
    </row>
    <row r="116" spans="1:3" x14ac:dyDescent="0.2">
      <c r="A116" s="58" t="s">
        <v>5963</v>
      </c>
      <c r="B116" s="76" t="s">
        <v>5964</v>
      </c>
      <c r="C116" s="59">
        <v>792</v>
      </c>
    </row>
    <row r="117" spans="1:3" x14ac:dyDescent="0.2">
      <c r="A117" s="58" t="s">
        <v>5965</v>
      </c>
      <c r="B117" s="76" t="s">
        <v>5966</v>
      </c>
      <c r="C117" s="59">
        <v>807</v>
      </c>
    </row>
    <row r="118" spans="1:3" x14ac:dyDescent="0.2">
      <c r="A118" s="58" t="s">
        <v>5967</v>
      </c>
      <c r="B118" s="76" t="s">
        <v>5968</v>
      </c>
      <c r="C118" s="59">
        <v>3699</v>
      </c>
    </row>
    <row r="119" spans="1:3" x14ac:dyDescent="0.2">
      <c r="A119" s="58" t="s">
        <v>5969</v>
      </c>
      <c r="B119" s="76" t="s">
        <v>5970</v>
      </c>
      <c r="C119" s="59">
        <v>43821</v>
      </c>
    </row>
    <row r="120" spans="1:3" x14ac:dyDescent="0.2">
      <c r="A120" s="58" t="s">
        <v>5971</v>
      </c>
      <c r="B120" s="76" t="s">
        <v>5972</v>
      </c>
      <c r="C120" s="59">
        <v>12336</v>
      </c>
    </row>
    <row r="121" spans="1:3" x14ac:dyDescent="0.2">
      <c r="A121" s="58" t="s">
        <v>5973</v>
      </c>
      <c r="B121" s="76" t="s">
        <v>5974</v>
      </c>
      <c r="C121" s="59">
        <v>1194</v>
      </c>
    </row>
    <row r="122" spans="1:3" x14ac:dyDescent="0.2">
      <c r="A122" s="58" t="s">
        <v>5975</v>
      </c>
      <c r="B122" s="76" t="s">
        <v>5976</v>
      </c>
      <c r="C122" s="59">
        <v>1584</v>
      </c>
    </row>
    <row r="123" spans="1:3" x14ac:dyDescent="0.2">
      <c r="A123" s="58" t="s">
        <v>5977</v>
      </c>
      <c r="B123" s="76" t="s">
        <v>5978</v>
      </c>
      <c r="C123" s="59">
        <v>363</v>
      </c>
    </row>
    <row r="124" spans="1:3" x14ac:dyDescent="0.2">
      <c r="A124" s="58" t="s">
        <v>5979</v>
      </c>
      <c r="B124" s="76" t="s">
        <v>5980</v>
      </c>
      <c r="C124" s="59">
        <v>321</v>
      </c>
    </row>
    <row r="125" spans="1:3" x14ac:dyDescent="0.2">
      <c r="A125" s="58" t="s">
        <v>5981</v>
      </c>
      <c r="B125" s="76" t="s">
        <v>5982</v>
      </c>
      <c r="C125" s="59">
        <v>807</v>
      </c>
    </row>
    <row r="126" spans="1:3" x14ac:dyDescent="0.2">
      <c r="A126" s="58" t="s">
        <v>5983</v>
      </c>
      <c r="B126" s="76" t="s">
        <v>5984</v>
      </c>
      <c r="C126" s="59">
        <v>273</v>
      </c>
    </row>
    <row r="127" spans="1:3" x14ac:dyDescent="0.2">
      <c r="A127" s="58" t="s">
        <v>5985</v>
      </c>
      <c r="B127" s="76" t="s">
        <v>5986</v>
      </c>
      <c r="C127" s="59">
        <v>189</v>
      </c>
    </row>
    <row r="128" spans="1:3" x14ac:dyDescent="0.2">
      <c r="A128" s="58" t="s">
        <v>5987</v>
      </c>
      <c r="B128" s="76" t="s">
        <v>5988</v>
      </c>
      <c r="C128" s="59">
        <v>453</v>
      </c>
    </row>
    <row r="129" spans="1:3" x14ac:dyDescent="0.2">
      <c r="A129" s="58" t="s">
        <v>5989</v>
      </c>
      <c r="B129" s="76" t="s">
        <v>5990</v>
      </c>
      <c r="C129" s="59">
        <v>1482</v>
      </c>
    </row>
    <row r="130" spans="1:3" x14ac:dyDescent="0.2">
      <c r="A130" s="58" t="s">
        <v>5991</v>
      </c>
      <c r="B130" s="76" t="s">
        <v>5992</v>
      </c>
      <c r="C130" s="59">
        <v>2730</v>
      </c>
    </row>
    <row r="131" spans="1:3" x14ac:dyDescent="0.2">
      <c r="A131" s="58" t="s">
        <v>5993</v>
      </c>
      <c r="B131" s="76" t="s">
        <v>5994</v>
      </c>
      <c r="C131" s="59">
        <v>648</v>
      </c>
    </row>
    <row r="132" spans="1:3" x14ac:dyDescent="0.2">
      <c r="A132" s="58" t="s">
        <v>5995</v>
      </c>
      <c r="B132" s="76" t="s">
        <v>5996</v>
      </c>
      <c r="C132" s="59">
        <v>1149</v>
      </c>
    </row>
    <row r="133" spans="1:3" x14ac:dyDescent="0.2">
      <c r="A133" s="58" t="s">
        <v>5997</v>
      </c>
      <c r="B133" s="76" t="s">
        <v>5998</v>
      </c>
      <c r="C133" s="59">
        <v>8262</v>
      </c>
    </row>
    <row r="134" spans="1:3" x14ac:dyDescent="0.2">
      <c r="A134" s="58" t="s">
        <v>5999</v>
      </c>
      <c r="B134" s="76" t="s">
        <v>6000</v>
      </c>
      <c r="C134" s="59">
        <v>1707</v>
      </c>
    </row>
    <row r="135" spans="1:3" x14ac:dyDescent="0.2">
      <c r="A135" s="58" t="s">
        <v>6001</v>
      </c>
      <c r="B135" s="76" t="s">
        <v>6002</v>
      </c>
      <c r="C135" s="59">
        <v>1311</v>
      </c>
    </row>
    <row r="136" spans="1:3" x14ac:dyDescent="0.2">
      <c r="A136" s="58" t="s">
        <v>6003</v>
      </c>
      <c r="B136" s="76" t="s">
        <v>6004</v>
      </c>
      <c r="C136" s="59">
        <v>1434</v>
      </c>
    </row>
    <row r="137" spans="1:3" x14ac:dyDescent="0.2">
      <c r="A137" s="58" t="s">
        <v>6005</v>
      </c>
      <c r="B137" s="76" t="s">
        <v>6006</v>
      </c>
      <c r="C137" s="59">
        <v>2925</v>
      </c>
    </row>
    <row r="138" spans="1:3" x14ac:dyDescent="0.2">
      <c r="A138" s="58" t="s">
        <v>6007</v>
      </c>
      <c r="B138" s="76" t="s">
        <v>6008</v>
      </c>
      <c r="C138" s="59">
        <v>276</v>
      </c>
    </row>
    <row r="139" spans="1:3" x14ac:dyDescent="0.2">
      <c r="A139" s="58" t="s">
        <v>6009</v>
      </c>
      <c r="B139" s="76" t="s">
        <v>6010</v>
      </c>
      <c r="C139" s="59">
        <v>99</v>
      </c>
    </row>
    <row r="140" spans="1:3" x14ac:dyDescent="0.2">
      <c r="A140" s="58" t="s">
        <v>6011</v>
      </c>
      <c r="B140" s="76" t="s">
        <v>6012</v>
      </c>
      <c r="C140" s="59">
        <v>1098</v>
      </c>
    </row>
    <row r="141" spans="1:3" x14ac:dyDescent="0.2">
      <c r="A141" s="58" t="s">
        <v>6013</v>
      </c>
      <c r="B141" s="76" t="s">
        <v>6014</v>
      </c>
      <c r="C141" s="59">
        <v>18</v>
      </c>
    </row>
    <row r="142" spans="1:3" x14ac:dyDescent="0.2">
      <c r="A142" s="58" t="s">
        <v>6015</v>
      </c>
      <c r="B142" s="76" t="s">
        <v>6016</v>
      </c>
      <c r="C142" s="59">
        <v>612</v>
      </c>
    </row>
    <row r="143" spans="1:3" x14ac:dyDescent="0.2">
      <c r="A143" s="58" t="s">
        <v>6017</v>
      </c>
      <c r="B143" s="76" t="s">
        <v>6018</v>
      </c>
      <c r="C143" s="59">
        <v>33</v>
      </c>
    </row>
    <row r="144" spans="1:3" x14ac:dyDescent="0.2">
      <c r="A144" s="58" t="s">
        <v>6019</v>
      </c>
      <c r="B144" s="76" t="s">
        <v>6020</v>
      </c>
      <c r="C144" s="59">
        <v>138</v>
      </c>
    </row>
    <row r="145" spans="1:3" x14ac:dyDescent="0.2">
      <c r="A145" s="58" t="s">
        <v>6021</v>
      </c>
      <c r="B145" s="76" t="s">
        <v>6022</v>
      </c>
      <c r="C145" s="59">
        <v>387</v>
      </c>
    </row>
    <row r="146" spans="1:3" x14ac:dyDescent="0.2">
      <c r="A146" s="58" t="s">
        <v>6023</v>
      </c>
      <c r="B146" s="76" t="s">
        <v>6024</v>
      </c>
      <c r="C146" s="59">
        <v>12</v>
      </c>
    </row>
    <row r="147" spans="1:3" x14ac:dyDescent="0.2">
      <c r="A147" s="58" t="s">
        <v>6025</v>
      </c>
      <c r="B147" s="76" t="s">
        <v>6026</v>
      </c>
      <c r="C147" s="59">
        <v>18</v>
      </c>
    </row>
    <row r="148" spans="1:3" x14ac:dyDescent="0.2">
      <c r="A148" s="58" t="s">
        <v>6027</v>
      </c>
      <c r="B148" s="76" t="s">
        <v>6028</v>
      </c>
      <c r="C148" s="59">
        <v>40908</v>
      </c>
    </row>
    <row r="149" spans="1:3" x14ac:dyDescent="0.2">
      <c r="A149" s="58" t="s">
        <v>6029</v>
      </c>
      <c r="B149" s="76" t="s">
        <v>6030</v>
      </c>
      <c r="C149" s="59">
        <v>2607</v>
      </c>
    </row>
    <row r="150" spans="1:3" x14ac:dyDescent="0.2">
      <c r="A150" s="58" t="s">
        <v>6031</v>
      </c>
      <c r="B150" s="76" t="s">
        <v>6032</v>
      </c>
      <c r="C150" s="59">
        <v>150</v>
      </c>
    </row>
    <row r="151" spans="1:3" x14ac:dyDescent="0.2">
      <c r="A151" s="58" t="s">
        <v>6033</v>
      </c>
      <c r="B151" s="76" t="s">
        <v>6034</v>
      </c>
      <c r="C151" s="59">
        <v>1068</v>
      </c>
    </row>
    <row r="152" spans="1:3" x14ac:dyDescent="0.2">
      <c r="A152" s="58" t="s">
        <v>6035</v>
      </c>
      <c r="B152" s="76" t="s">
        <v>6036</v>
      </c>
      <c r="C152" s="59">
        <v>93</v>
      </c>
    </row>
    <row r="153" spans="1:3" x14ac:dyDescent="0.2">
      <c r="A153" s="58" t="s">
        <v>6037</v>
      </c>
      <c r="B153" s="76" t="s">
        <v>6038</v>
      </c>
      <c r="C153" s="59">
        <v>20409</v>
      </c>
    </row>
    <row r="154" spans="1:3" x14ac:dyDescent="0.2">
      <c r="A154" s="58" t="s">
        <v>6039</v>
      </c>
      <c r="B154" s="76" t="s">
        <v>6040</v>
      </c>
      <c r="C154" s="59">
        <v>7068</v>
      </c>
    </row>
    <row r="155" spans="1:3" x14ac:dyDescent="0.2">
      <c r="A155" s="58" t="s">
        <v>6041</v>
      </c>
      <c r="B155" s="76" t="s">
        <v>6042</v>
      </c>
      <c r="C155" s="59">
        <v>6516</v>
      </c>
    </row>
    <row r="156" spans="1:3" x14ac:dyDescent="0.2">
      <c r="A156" s="58" t="s">
        <v>6043</v>
      </c>
      <c r="B156" s="76" t="s">
        <v>6044</v>
      </c>
      <c r="C156" s="59">
        <v>6</v>
      </c>
    </row>
    <row r="157" spans="1:3" x14ac:dyDescent="0.2">
      <c r="A157" s="58" t="s">
        <v>6045</v>
      </c>
      <c r="B157" s="76" t="s">
        <v>6046</v>
      </c>
      <c r="C157" s="59">
        <v>4248</v>
      </c>
    </row>
    <row r="158" spans="1:3" x14ac:dyDescent="0.2">
      <c r="A158" s="58" t="s">
        <v>6047</v>
      </c>
      <c r="B158" s="76" t="s">
        <v>6048</v>
      </c>
      <c r="C158" s="59">
        <v>105</v>
      </c>
    </row>
    <row r="159" spans="1:3" x14ac:dyDescent="0.2">
      <c r="A159" s="58" t="s">
        <v>6049</v>
      </c>
      <c r="B159" s="76" t="s">
        <v>6050</v>
      </c>
      <c r="C159" s="59">
        <v>663</v>
      </c>
    </row>
    <row r="160" spans="1:3" x14ac:dyDescent="0.2">
      <c r="A160" s="58" t="s">
        <v>6051</v>
      </c>
      <c r="B160" s="76" t="s">
        <v>6052</v>
      </c>
      <c r="C160" s="59">
        <v>9</v>
      </c>
    </row>
    <row r="161" spans="1:3" x14ac:dyDescent="0.2">
      <c r="A161" s="58" t="s">
        <v>6053</v>
      </c>
      <c r="B161" s="76" t="s">
        <v>6054</v>
      </c>
      <c r="C161" s="59">
        <v>6</v>
      </c>
    </row>
    <row r="162" spans="1:3" x14ac:dyDescent="0.2">
      <c r="A162" s="58" t="s">
        <v>6055</v>
      </c>
      <c r="B162" s="76" t="s">
        <v>6056</v>
      </c>
      <c r="C162" s="59">
        <v>12</v>
      </c>
    </row>
    <row r="163" spans="1:3" x14ac:dyDescent="0.2">
      <c r="A163" s="58" t="s">
        <v>6057</v>
      </c>
      <c r="B163" s="76" t="s">
        <v>6058</v>
      </c>
      <c r="C163" s="59">
        <v>9</v>
      </c>
    </row>
    <row r="164" spans="1:3" x14ac:dyDescent="0.2">
      <c r="A164" s="58" t="s">
        <v>6059</v>
      </c>
      <c r="B164" s="76" t="s">
        <v>6060</v>
      </c>
      <c r="C164" s="59">
        <v>15</v>
      </c>
    </row>
    <row r="165" spans="1:3" x14ac:dyDescent="0.2">
      <c r="A165" s="58" t="s">
        <v>6061</v>
      </c>
      <c r="B165" s="76" t="s">
        <v>6964</v>
      </c>
      <c r="C165" s="59">
        <v>297</v>
      </c>
    </row>
    <row r="166" spans="1:3" x14ac:dyDescent="0.2">
      <c r="A166" s="58" t="s">
        <v>1095</v>
      </c>
      <c r="B166" s="76" t="s">
        <v>2756</v>
      </c>
      <c r="C166" s="59">
        <v>312795</v>
      </c>
    </row>
    <row r="167" spans="1:3" x14ac:dyDescent="0.2">
      <c r="A167" s="58"/>
      <c r="B167" s="76" t="s">
        <v>40</v>
      </c>
      <c r="C167" s="59">
        <v>4699755</v>
      </c>
    </row>
    <row r="168" spans="1:3" x14ac:dyDescent="0.2">
      <c r="A168" s="58" t="s">
        <v>1093</v>
      </c>
      <c r="B168" s="76" t="s">
        <v>1094</v>
      </c>
      <c r="C168" s="59">
        <v>0</v>
      </c>
    </row>
    <row r="169" spans="1:3" x14ac:dyDescent="0.2">
      <c r="A169" s="58" t="s">
        <v>1097</v>
      </c>
      <c r="B169" s="76" t="s">
        <v>6062</v>
      </c>
      <c r="C169" s="59">
        <v>0</v>
      </c>
    </row>
    <row r="170" spans="1:3" x14ac:dyDescent="0.2">
      <c r="A170" s="58" t="s">
        <v>1098</v>
      </c>
      <c r="B170" s="76" t="s">
        <v>1099</v>
      </c>
      <c r="C170" s="59">
        <v>0</v>
      </c>
    </row>
    <row r="171" spans="1:3" x14ac:dyDescent="0.2">
      <c r="A171" s="58" t="s">
        <v>1100</v>
      </c>
      <c r="B171" s="76" t="s">
        <v>44</v>
      </c>
      <c r="C171" s="59">
        <v>0</v>
      </c>
    </row>
    <row r="172" spans="1:3" x14ac:dyDescent="0.2">
      <c r="A172" s="58"/>
      <c r="B172" s="76" t="s">
        <v>1101</v>
      </c>
      <c r="C172" s="59">
        <v>4732641</v>
      </c>
    </row>
    <row r="173" spans="1:3" x14ac:dyDescent="0.2">
      <c r="A173" s="58"/>
      <c r="B173" s="76"/>
      <c r="C173" s="59"/>
    </row>
    <row r="174" spans="1:3" x14ac:dyDescent="0.2">
      <c r="A174" s="58"/>
      <c r="B174" s="77" t="s">
        <v>45</v>
      </c>
      <c r="C174" s="60">
        <v>4699755</v>
      </c>
    </row>
    <row r="175" spans="1:3" x14ac:dyDescent="0.2">
      <c r="A175" s="61"/>
      <c r="B175" s="61"/>
      <c r="C175" s="61"/>
    </row>
    <row r="176" spans="1:3" x14ac:dyDescent="0.2">
      <c r="A176" s="78" t="s">
        <v>6965</v>
      </c>
    </row>
    <row r="177" spans="1:3" x14ac:dyDescent="0.2">
      <c r="A177" s="79" t="s">
        <v>6922</v>
      </c>
    </row>
    <row r="178" spans="1:3" x14ac:dyDescent="0.2">
      <c r="A178" s="79" t="s">
        <v>7012</v>
      </c>
    </row>
    <row r="179" spans="1:3" x14ac:dyDescent="0.2">
      <c r="A179" s="84" t="s">
        <v>6919</v>
      </c>
      <c r="B179" s="84"/>
      <c r="C179" s="84"/>
    </row>
    <row r="180" spans="1:3" x14ac:dyDescent="0.2">
      <c r="A180" s="78" t="s">
        <v>6917</v>
      </c>
    </row>
    <row r="181" spans="1:3" x14ac:dyDescent="0.2">
      <c r="A181" s="78" t="s">
        <v>6966</v>
      </c>
    </row>
  </sheetData>
  <mergeCells count="1">
    <mergeCell ref="A179:C179"/>
  </mergeCells>
  <hyperlinks>
    <hyperlink ref="A179" r:id="rId1" xr:uid="{C089ECDE-DDC1-4DBE-A9F0-4A625875AF3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5737</v>
      </c>
    </row>
    <row r="3" spans="1:3" x14ac:dyDescent="0.2">
      <c r="A3" s="4" t="s">
        <v>6064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6064</v>
      </c>
      <c r="C7" s="8" t="s">
        <v>1140</v>
      </c>
    </row>
    <row r="8" spans="1:3" x14ac:dyDescent="0.2">
      <c r="A8" s="5" t="s">
        <v>32</v>
      </c>
      <c r="B8" s="5" t="s">
        <v>6065</v>
      </c>
      <c r="C8" s="26">
        <v>334017</v>
      </c>
    </row>
    <row r="9" spans="1:3" x14ac:dyDescent="0.2">
      <c r="A9" s="5" t="s">
        <v>34</v>
      </c>
      <c r="B9" s="5" t="s">
        <v>6066</v>
      </c>
      <c r="C9" s="26">
        <v>37230</v>
      </c>
    </row>
    <row r="10" spans="1:3" x14ac:dyDescent="0.2">
      <c r="A10" s="5" t="s">
        <v>36</v>
      </c>
      <c r="B10" s="5" t="s">
        <v>6067</v>
      </c>
      <c r="C10" s="26">
        <v>2073897</v>
      </c>
    </row>
    <row r="11" spans="1:3" x14ac:dyDescent="0.2">
      <c r="A11" s="5"/>
      <c r="B11" s="5" t="s">
        <v>40</v>
      </c>
      <c r="C11" s="26">
        <v>2445141</v>
      </c>
    </row>
    <row r="12" spans="1:3" x14ac:dyDescent="0.2">
      <c r="A12" s="5" t="s">
        <v>43</v>
      </c>
      <c r="B12" s="5" t="s">
        <v>44</v>
      </c>
      <c r="C12" s="26">
        <v>0</v>
      </c>
    </row>
    <row r="13" spans="1:3" x14ac:dyDescent="0.2">
      <c r="A13" s="5"/>
      <c r="B13" s="5"/>
      <c r="C13" s="26"/>
    </row>
    <row r="14" spans="1:3" x14ac:dyDescent="0.2">
      <c r="A14" s="5"/>
      <c r="B14" s="27" t="s">
        <v>45</v>
      </c>
      <c r="C14" s="28">
        <v>2445141</v>
      </c>
    </row>
    <row r="15" spans="1:3" x14ac:dyDescent="0.2">
      <c r="A15" s="9"/>
      <c r="B15" s="18"/>
      <c r="C15" s="9"/>
    </row>
    <row r="16" spans="1:3" x14ac:dyDescent="0.2">
      <c r="A16" s="64" t="s">
        <v>7013</v>
      </c>
      <c r="B16" s="19"/>
    </row>
    <row r="17" spans="1:3" x14ac:dyDescent="0.2">
      <c r="A17" s="82" t="s">
        <v>6919</v>
      </c>
      <c r="B17" s="82"/>
      <c r="C17" s="82"/>
    </row>
    <row r="18" spans="1:3" x14ac:dyDescent="0.2">
      <c r="A18" s="64" t="s">
        <v>6917</v>
      </c>
      <c r="B18" s="19"/>
    </row>
    <row r="19" spans="1:3" x14ac:dyDescent="0.2">
      <c r="A19" s="29" t="s">
        <v>46</v>
      </c>
      <c r="B19" s="19"/>
    </row>
    <row r="20" spans="1:3" x14ac:dyDescent="0.2"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7:C17"/>
  </mergeCells>
  <hyperlinks>
    <hyperlink ref="A17" r:id="rId1" xr:uid="{A680BA40-1B07-4EB7-BCC9-D512941F24C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02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4" width="18.7109375" customWidth="1"/>
  </cols>
  <sheetData>
    <row r="1" spans="1:4" x14ac:dyDescent="0.2">
      <c r="A1" s="19" t="s">
        <v>5741</v>
      </c>
    </row>
    <row r="3" spans="1:4" x14ac:dyDescent="0.2">
      <c r="A3" s="4" t="s">
        <v>6069</v>
      </c>
    </row>
    <row r="4" spans="1:4" x14ac:dyDescent="0.2">
      <c r="A4" t="s">
        <v>49</v>
      </c>
    </row>
    <row r="5" spans="1:4" x14ac:dyDescent="0.2">
      <c r="A5" t="s">
        <v>19</v>
      </c>
    </row>
    <row r="7" spans="1:4" ht="22.5" x14ac:dyDescent="0.2">
      <c r="A7" s="6" t="s">
        <v>24</v>
      </c>
      <c r="B7" s="32" t="s">
        <v>6069</v>
      </c>
      <c r="C7" s="7" t="s">
        <v>50</v>
      </c>
      <c r="D7" s="8" t="s">
        <v>51</v>
      </c>
    </row>
    <row r="8" spans="1:4" x14ac:dyDescent="0.2">
      <c r="A8" s="5" t="s">
        <v>32</v>
      </c>
      <c r="B8" s="5" t="s">
        <v>6070</v>
      </c>
      <c r="C8" s="26">
        <v>2364315</v>
      </c>
      <c r="D8" s="26">
        <v>2319558</v>
      </c>
    </row>
    <row r="9" spans="1:4" x14ac:dyDescent="0.2">
      <c r="A9" s="5" t="s">
        <v>34</v>
      </c>
      <c r="B9" s="5" t="s">
        <v>6071</v>
      </c>
      <c r="C9" s="26">
        <v>2429046</v>
      </c>
      <c r="D9" s="26">
        <v>2380197</v>
      </c>
    </row>
    <row r="10" spans="1:4" x14ac:dyDescent="0.2">
      <c r="A10" s="5"/>
      <c r="B10" s="27" t="s">
        <v>45</v>
      </c>
      <c r="C10" s="28">
        <v>4793358</v>
      </c>
      <c r="D10" s="28">
        <v>4699755</v>
      </c>
    </row>
    <row r="11" spans="1:4" x14ac:dyDescent="0.2">
      <c r="A11" s="9"/>
      <c r="B11" s="18"/>
      <c r="C11" s="9"/>
      <c r="D11" s="9"/>
    </row>
    <row r="12" spans="1:4" x14ac:dyDescent="0.2">
      <c r="A12" s="64" t="s">
        <v>7014</v>
      </c>
      <c r="B12" s="19"/>
    </row>
    <row r="13" spans="1:4" x14ac:dyDescent="0.2">
      <c r="A13" s="82" t="s">
        <v>6919</v>
      </c>
      <c r="B13" s="82"/>
      <c r="C13" s="82"/>
    </row>
    <row r="14" spans="1:4" x14ac:dyDescent="0.2">
      <c r="A14" s="64" t="s">
        <v>6917</v>
      </c>
      <c r="B14" s="19"/>
    </row>
    <row r="15" spans="1:4" x14ac:dyDescent="0.2">
      <c r="A15" s="29" t="s">
        <v>46</v>
      </c>
      <c r="B15" s="19"/>
    </row>
    <row r="16" spans="1:4" x14ac:dyDescent="0.2">
      <c r="B16" s="19"/>
    </row>
    <row r="17" spans="2:2" x14ac:dyDescent="0.2">
      <c r="B17" s="19"/>
    </row>
    <row r="18" spans="2:2" x14ac:dyDescent="0.2">
      <c r="B18" s="19"/>
    </row>
    <row r="19" spans="2:2" x14ac:dyDescent="0.2">
      <c r="B19" s="19"/>
    </row>
    <row r="20" spans="2:2" x14ac:dyDescent="0.2">
      <c r="B20" s="19"/>
    </row>
    <row r="21" spans="2:2" x14ac:dyDescent="0.2">
      <c r="B21" s="19"/>
    </row>
    <row r="22" spans="2:2" x14ac:dyDescent="0.2">
      <c r="B22" s="19"/>
    </row>
    <row r="23" spans="2:2" x14ac:dyDescent="0.2">
      <c r="B23" s="19"/>
    </row>
    <row r="24" spans="2:2" x14ac:dyDescent="0.2">
      <c r="B24" s="19"/>
    </row>
    <row r="25" spans="2:2" x14ac:dyDescent="0.2">
      <c r="B25" s="19"/>
    </row>
    <row r="26" spans="2:2" x14ac:dyDescent="0.2">
      <c r="B26" s="19"/>
    </row>
    <row r="27" spans="2:2" x14ac:dyDescent="0.2">
      <c r="B27" s="19"/>
    </row>
    <row r="28" spans="2:2" x14ac:dyDescent="0.2">
      <c r="B28" s="19"/>
    </row>
    <row r="29" spans="2:2" x14ac:dyDescent="0.2">
      <c r="B29" s="19"/>
    </row>
    <row r="30" spans="2:2" x14ac:dyDescent="0.2">
      <c r="B30" s="19"/>
    </row>
    <row r="31" spans="2:2" x14ac:dyDescent="0.2">
      <c r="B31" s="19"/>
    </row>
    <row r="32" spans="2:2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</sheetData>
  <mergeCells count="1">
    <mergeCell ref="A13:C13"/>
  </mergeCells>
  <hyperlinks>
    <hyperlink ref="A13" r:id="rId1" xr:uid="{B8852FD8-1BBB-4056-9F17-1164C6FF82F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4" width="18.7109375" customWidth="1"/>
  </cols>
  <sheetData>
    <row r="1" spans="1:4" x14ac:dyDescent="0.2">
      <c r="A1" s="19" t="s">
        <v>20</v>
      </c>
    </row>
    <row r="3" spans="1:4" x14ac:dyDescent="0.2">
      <c r="A3" s="4" t="s">
        <v>48</v>
      </c>
    </row>
    <row r="4" spans="1:4" x14ac:dyDescent="0.2">
      <c r="A4" t="s">
        <v>49</v>
      </c>
    </row>
    <row r="5" spans="1:4" x14ac:dyDescent="0.2">
      <c r="A5" t="s">
        <v>19</v>
      </c>
    </row>
    <row r="7" spans="1:4" ht="22.5" x14ac:dyDescent="0.2">
      <c r="A7" s="6" t="s">
        <v>24</v>
      </c>
      <c r="B7" s="32" t="s">
        <v>48</v>
      </c>
      <c r="C7" s="7" t="s">
        <v>50</v>
      </c>
      <c r="D7" s="8" t="s">
        <v>51</v>
      </c>
    </row>
    <row r="8" spans="1:4" x14ac:dyDescent="0.2">
      <c r="A8" s="25" t="s">
        <v>6139</v>
      </c>
      <c r="B8" s="5" t="s">
        <v>6243</v>
      </c>
      <c r="C8" s="23">
        <v>58665</v>
      </c>
      <c r="D8" s="23">
        <v>58158</v>
      </c>
    </row>
    <row r="9" spans="1:4" x14ac:dyDescent="0.2">
      <c r="A9" s="5" t="s">
        <v>52</v>
      </c>
      <c r="B9" s="5" t="s">
        <v>6858</v>
      </c>
      <c r="C9" s="23">
        <v>58356</v>
      </c>
      <c r="D9" s="23">
        <v>58020</v>
      </c>
    </row>
    <row r="10" spans="1:4" x14ac:dyDescent="0.2">
      <c r="A10" s="5" t="s">
        <v>53</v>
      </c>
      <c r="B10" s="5" t="s">
        <v>6859</v>
      </c>
      <c r="C10" s="23">
        <v>59013</v>
      </c>
      <c r="D10" s="23">
        <v>58719</v>
      </c>
    </row>
    <row r="11" spans="1:4" x14ac:dyDescent="0.2">
      <c r="A11" s="5" t="s">
        <v>54</v>
      </c>
      <c r="B11" s="5" t="s">
        <v>6860</v>
      </c>
      <c r="C11" s="23">
        <v>60279</v>
      </c>
      <c r="D11" s="23">
        <v>59970</v>
      </c>
    </row>
    <row r="12" spans="1:4" x14ac:dyDescent="0.2">
      <c r="A12" s="5" t="s">
        <v>55</v>
      </c>
      <c r="B12" s="5" t="s">
        <v>6861</v>
      </c>
      <c r="C12" s="23">
        <v>60348</v>
      </c>
      <c r="D12" s="23">
        <v>60054</v>
      </c>
    </row>
    <row r="13" spans="1:4" x14ac:dyDescent="0.2">
      <c r="A13" s="5" t="s">
        <v>56</v>
      </c>
      <c r="B13" s="5" t="s">
        <v>6862</v>
      </c>
      <c r="C13" s="23">
        <v>64437</v>
      </c>
      <c r="D13" s="23">
        <v>64164</v>
      </c>
    </row>
    <row r="14" spans="1:4" x14ac:dyDescent="0.2">
      <c r="A14" s="5" t="s">
        <v>57</v>
      </c>
      <c r="B14" s="5" t="s">
        <v>6863</v>
      </c>
      <c r="C14" s="23">
        <v>63732</v>
      </c>
      <c r="D14" s="23">
        <v>63531</v>
      </c>
    </row>
    <row r="15" spans="1:4" x14ac:dyDescent="0.2">
      <c r="A15" s="5" t="s">
        <v>58</v>
      </c>
      <c r="B15" s="5" t="s">
        <v>6864</v>
      </c>
      <c r="C15" s="23">
        <v>65238</v>
      </c>
      <c r="D15" s="23">
        <v>65085</v>
      </c>
    </row>
    <row r="16" spans="1:4" x14ac:dyDescent="0.2">
      <c r="A16" s="5" t="s">
        <v>59</v>
      </c>
      <c r="B16" s="5" t="s">
        <v>6865</v>
      </c>
      <c r="C16" s="23">
        <v>65448</v>
      </c>
      <c r="D16" s="23">
        <v>65289</v>
      </c>
    </row>
    <row r="17" spans="1:4" x14ac:dyDescent="0.2">
      <c r="A17" s="5" t="s">
        <v>60</v>
      </c>
      <c r="B17" s="5" t="s">
        <v>6866</v>
      </c>
      <c r="C17" s="23">
        <v>64707</v>
      </c>
      <c r="D17" s="23">
        <v>64563</v>
      </c>
    </row>
    <row r="18" spans="1:4" x14ac:dyDescent="0.2">
      <c r="A18" s="5" t="s">
        <v>61</v>
      </c>
      <c r="B18" s="5" t="s">
        <v>6150</v>
      </c>
      <c r="C18" s="23">
        <v>65112</v>
      </c>
      <c r="D18" s="23">
        <v>64962</v>
      </c>
    </row>
    <row r="19" spans="1:4" x14ac:dyDescent="0.2">
      <c r="A19" s="5" t="s">
        <v>62</v>
      </c>
      <c r="B19" s="5" t="s">
        <v>6151</v>
      </c>
      <c r="C19" s="23">
        <v>62328</v>
      </c>
      <c r="D19" s="23">
        <v>62151</v>
      </c>
    </row>
    <row r="20" spans="1:4" x14ac:dyDescent="0.2">
      <c r="A20" s="5" t="s">
        <v>63</v>
      </c>
      <c r="B20" s="5" t="s">
        <v>6152</v>
      </c>
      <c r="C20" s="23">
        <v>60033</v>
      </c>
      <c r="D20" s="23">
        <v>59865</v>
      </c>
    </row>
    <row r="21" spans="1:4" x14ac:dyDescent="0.2">
      <c r="A21" s="5" t="s">
        <v>64</v>
      </c>
      <c r="B21" s="5" t="s">
        <v>6153</v>
      </c>
      <c r="C21" s="23">
        <v>59910</v>
      </c>
      <c r="D21" s="23">
        <v>59679</v>
      </c>
    </row>
    <row r="22" spans="1:4" x14ac:dyDescent="0.2">
      <c r="A22" s="5" t="s">
        <v>65</v>
      </c>
      <c r="B22" s="5" t="s">
        <v>6154</v>
      </c>
      <c r="C22" s="23">
        <v>59490</v>
      </c>
      <c r="D22" s="23">
        <v>59190</v>
      </c>
    </row>
    <row r="23" spans="1:4" x14ac:dyDescent="0.2">
      <c r="A23" s="5" t="s">
        <v>66</v>
      </c>
      <c r="B23" s="5" t="s">
        <v>6155</v>
      </c>
      <c r="C23" s="23">
        <v>59301</v>
      </c>
      <c r="D23" s="23">
        <v>58398</v>
      </c>
    </row>
    <row r="24" spans="1:4" x14ac:dyDescent="0.2">
      <c r="A24" s="5" t="s">
        <v>67</v>
      </c>
      <c r="B24" s="5" t="s">
        <v>6156</v>
      </c>
      <c r="C24" s="23">
        <v>61026</v>
      </c>
      <c r="D24" s="23">
        <v>60108</v>
      </c>
    </row>
    <row r="25" spans="1:4" x14ac:dyDescent="0.2">
      <c r="A25" s="5" t="s">
        <v>68</v>
      </c>
      <c r="B25" s="5" t="s">
        <v>6157</v>
      </c>
      <c r="C25" s="23">
        <v>63042</v>
      </c>
      <c r="D25" s="23">
        <v>62334</v>
      </c>
    </row>
    <row r="26" spans="1:4" x14ac:dyDescent="0.2">
      <c r="A26" s="5" t="s">
        <v>69</v>
      </c>
      <c r="B26" s="5" t="s">
        <v>6158</v>
      </c>
      <c r="C26" s="23">
        <v>62553</v>
      </c>
      <c r="D26" s="23">
        <v>60933</v>
      </c>
    </row>
    <row r="27" spans="1:4" x14ac:dyDescent="0.2">
      <c r="A27" s="5" t="s">
        <v>70</v>
      </c>
      <c r="B27" s="5" t="s">
        <v>6159</v>
      </c>
      <c r="C27" s="23">
        <v>62385</v>
      </c>
      <c r="D27" s="23">
        <v>60048</v>
      </c>
    </row>
    <row r="28" spans="1:4" x14ac:dyDescent="0.2">
      <c r="A28" s="5" t="s">
        <v>71</v>
      </c>
      <c r="B28" s="5" t="s">
        <v>6160</v>
      </c>
      <c r="C28" s="23">
        <v>64095</v>
      </c>
      <c r="D28" s="23">
        <v>61956</v>
      </c>
    </row>
    <row r="29" spans="1:4" x14ac:dyDescent="0.2">
      <c r="A29" s="5" t="s">
        <v>72</v>
      </c>
      <c r="B29" s="5" t="s">
        <v>6161</v>
      </c>
      <c r="C29" s="23">
        <v>64227</v>
      </c>
      <c r="D29" s="23">
        <v>62382</v>
      </c>
    </row>
    <row r="30" spans="1:4" x14ac:dyDescent="0.2">
      <c r="A30" s="5" t="s">
        <v>73</v>
      </c>
      <c r="B30" s="5" t="s">
        <v>6162</v>
      </c>
      <c r="C30" s="23">
        <v>65535</v>
      </c>
      <c r="D30" s="23">
        <v>63699</v>
      </c>
    </row>
    <row r="31" spans="1:4" x14ac:dyDescent="0.2">
      <c r="A31" s="5" t="s">
        <v>74</v>
      </c>
      <c r="B31" s="5" t="s">
        <v>6163</v>
      </c>
      <c r="C31" s="23">
        <v>66156</v>
      </c>
      <c r="D31" s="23">
        <v>64197</v>
      </c>
    </row>
    <row r="32" spans="1:4" x14ac:dyDescent="0.2">
      <c r="A32" s="5" t="s">
        <v>75</v>
      </c>
      <c r="B32" s="5" t="s">
        <v>6164</v>
      </c>
      <c r="C32" s="23">
        <v>67185</v>
      </c>
      <c r="D32" s="23">
        <v>65166</v>
      </c>
    </row>
    <row r="33" spans="1:4" x14ac:dyDescent="0.2">
      <c r="A33" s="5" t="s">
        <v>76</v>
      </c>
      <c r="B33" s="5" t="s">
        <v>6165</v>
      </c>
      <c r="C33" s="23">
        <v>70461</v>
      </c>
      <c r="D33" s="23">
        <v>68325</v>
      </c>
    </row>
    <row r="34" spans="1:4" x14ac:dyDescent="0.2">
      <c r="A34" s="5" t="s">
        <v>77</v>
      </c>
      <c r="B34" s="5" t="s">
        <v>6166</v>
      </c>
      <c r="C34" s="23">
        <v>71667</v>
      </c>
      <c r="D34" s="23">
        <v>69627</v>
      </c>
    </row>
    <row r="35" spans="1:4" x14ac:dyDescent="0.2">
      <c r="A35" s="5" t="s">
        <v>78</v>
      </c>
      <c r="B35" s="5" t="s">
        <v>6167</v>
      </c>
      <c r="C35" s="23">
        <v>72915</v>
      </c>
      <c r="D35" s="23">
        <v>70848</v>
      </c>
    </row>
    <row r="36" spans="1:4" x14ac:dyDescent="0.2">
      <c r="A36" s="5" t="s">
        <v>79</v>
      </c>
      <c r="B36" s="5" t="s">
        <v>6168</v>
      </c>
      <c r="C36" s="23">
        <v>70482</v>
      </c>
      <c r="D36" s="23">
        <v>68418</v>
      </c>
    </row>
    <row r="37" spans="1:4" x14ac:dyDescent="0.2">
      <c r="A37" s="5" t="s">
        <v>80</v>
      </c>
      <c r="B37" s="5" t="s">
        <v>6169</v>
      </c>
      <c r="C37" s="23">
        <v>69237</v>
      </c>
      <c r="D37" s="23">
        <v>67248</v>
      </c>
    </row>
    <row r="38" spans="1:4" x14ac:dyDescent="0.2">
      <c r="A38" s="5" t="s">
        <v>81</v>
      </c>
      <c r="B38" s="5" t="s">
        <v>6170</v>
      </c>
      <c r="C38" s="23">
        <v>68766</v>
      </c>
      <c r="D38" s="23">
        <v>66876</v>
      </c>
    </row>
    <row r="39" spans="1:4" x14ac:dyDescent="0.2">
      <c r="A39" s="5" t="s">
        <v>82</v>
      </c>
      <c r="B39" s="5" t="s">
        <v>6171</v>
      </c>
      <c r="C39" s="23">
        <v>65466</v>
      </c>
      <c r="D39" s="23">
        <v>63813</v>
      </c>
    </row>
    <row r="40" spans="1:4" x14ac:dyDescent="0.2">
      <c r="A40" s="5" t="s">
        <v>83</v>
      </c>
      <c r="B40" s="5" t="s">
        <v>6172</v>
      </c>
      <c r="C40" s="23">
        <v>64278</v>
      </c>
      <c r="D40" s="23">
        <v>62847</v>
      </c>
    </row>
    <row r="41" spans="1:4" x14ac:dyDescent="0.2">
      <c r="A41" s="5" t="s">
        <v>84</v>
      </c>
      <c r="B41" s="5" t="s">
        <v>6173</v>
      </c>
      <c r="C41" s="23">
        <v>63147</v>
      </c>
      <c r="D41" s="23">
        <v>61896</v>
      </c>
    </row>
    <row r="42" spans="1:4" x14ac:dyDescent="0.2">
      <c r="A42" s="5" t="s">
        <v>85</v>
      </c>
      <c r="B42" s="5" t="s">
        <v>6174</v>
      </c>
      <c r="C42" s="23">
        <v>62793</v>
      </c>
      <c r="D42" s="23">
        <v>61602</v>
      </c>
    </row>
    <row r="43" spans="1:4" x14ac:dyDescent="0.2">
      <c r="A43" s="5" t="s">
        <v>86</v>
      </c>
      <c r="B43" s="5" t="s">
        <v>6175</v>
      </c>
      <c r="C43" s="23">
        <v>62469</v>
      </c>
      <c r="D43" s="23">
        <v>61359</v>
      </c>
    </row>
    <row r="44" spans="1:4" x14ac:dyDescent="0.2">
      <c r="A44" s="5" t="s">
        <v>87</v>
      </c>
      <c r="B44" s="5" t="s">
        <v>6176</v>
      </c>
      <c r="C44" s="23">
        <v>60525</v>
      </c>
      <c r="D44" s="23">
        <v>59571</v>
      </c>
    </row>
    <row r="45" spans="1:4" x14ac:dyDescent="0.2">
      <c r="A45" s="5" t="s">
        <v>88</v>
      </c>
      <c r="B45" s="5" t="s">
        <v>6177</v>
      </c>
      <c r="C45" s="23">
        <v>59931</v>
      </c>
      <c r="D45" s="23">
        <v>59037</v>
      </c>
    </row>
    <row r="46" spans="1:4" x14ac:dyDescent="0.2">
      <c r="A46" s="5" t="s">
        <v>89</v>
      </c>
      <c r="B46" s="5" t="s">
        <v>6178</v>
      </c>
      <c r="C46" s="23">
        <v>59376</v>
      </c>
      <c r="D46" s="23">
        <v>58557</v>
      </c>
    </row>
    <row r="47" spans="1:4" x14ac:dyDescent="0.2">
      <c r="A47" s="5" t="s">
        <v>90</v>
      </c>
      <c r="B47" s="5" t="s">
        <v>6179</v>
      </c>
      <c r="C47" s="23">
        <v>57618</v>
      </c>
      <c r="D47" s="23">
        <v>56871</v>
      </c>
    </row>
    <row r="48" spans="1:4" x14ac:dyDescent="0.2">
      <c r="A48" s="5" t="s">
        <v>91</v>
      </c>
      <c r="B48" s="5" t="s">
        <v>6180</v>
      </c>
      <c r="C48" s="23">
        <v>57258</v>
      </c>
      <c r="D48" s="23">
        <v>56517</v>
      </c>
    </row>
    <row r="49" spans="1:4" x14ac:dyDescent="0.2">
      <c r="A49" s="5" t="s">
        <v>92</v>
      </c>
      <c r="B49" s="5" t="s">
        <v>6181</v>
      </c>
      <c r="C49" s="23">
        <v>57450</v>
      </c>
      <c r="D49" s="23">
        <v>56760</v>
      </c>
    </row>
    <row r="50" spans="1:4" x14ac:dyDescent="0.2">
      <c r="A50" s="5" t="s">
        <v>93</v>
      </c>
      <c r="B50" s="5" t="s">
        <v>6182</v>
      </c>
      <c r="C50" s="23">
        <v>57654</v>
      </c>
      <c r="D50" s="23">
        <v>57006</v>
      </c>
    </row>
    <row r="51" spans="1:4" x14ac:dyDescent="0.2">
      <c r="A51" s="5" t="s">
        <v>94</v>
      </c>
      <c r="B51" s="5" t="s">
        <v>6183</v>
      </c>
      <c r="C51" s="23">
        <v>60522</v>
      </c>
      <c r="D51" s="23">
        <v>59844</v>
      </c>
    </row>
    <row r="52" spans="1:4" x14ac:dyDescent="0.2">
      <c r="A52" s="5" t="s">
        <v>95</v>
      </c>
      <c r="B52" s="5" t="s">
        <v>6184</v>
      </c>
      <c r="C52" s="23">
        <v>61845</v>
      </c>
      <c r="D52" s="23">
        <v>61218</v>
      </c>
    </row>
    <row r="53" spans="1:4" x14ac:dyDescent="0.2">
      <c r="A53" s="5" t="s">
        <v>96</v>
      </c>
      <c r="B53" s="5" t="s">
        <v>6185</v>
      </c>
      <c r="C53" s="23">
        <v>64617</v>
      </c>
      <c r="D53" s="23">
        <v>63939</v>
      </c>
    </row>
    <row r="54" spans="1:4" x14ac:dyDescent="0.2">
      <c r="A54" s="5" t="s">
        <v>97</v>
      </c>
      <c r="B54" s="5" t="s">
        <v>6186</v>
      </c>
      <c r="C54" s="23">
        <v>65961</v>
      </c>
      <c r="D54" s="23">
        <v>65271</v>
      </c>
    </row>
    <row r="55" spans="1:4" x14ac:dyDescent="0.2">
      <c r="A55" s="5" t="s">
        <v>98</v>
      </c>
      <c r="B55" s="5" t="s">
        <v>6187</v>
      </c>
      <c r="C55" s="23">
        <v>65571</v>
      </c>
      <c r="D55" s="23">
        <v>64956</v>
      </c>
    </row>
    <row r="56" spans="1:4" x14ac:dyDescent="0.2">
      <c r="A56" s="5" t="s">
        <v>99</v>
      </c>
      <c r="B56" s="5" t="s">
        <v>6188</v>
      </c>
      <c r="C56" s="23">
        <v>64611</v>
      </c>
      <c r="D56" s="23">
        <v>63942</v>
      </c>
    </row>
    <row r="57" spans="1:4" x14ac:dyDescent="0.2">
      <c r="A57" s="5" t="s">
        <v>100</v>
      </c>
      <c r="B57" s="5" t="s">
        <v>6189</v>
      </c>
      <c r="C57" s="23">
        <v>64152</v>
      </c>
      <c r="D57" s="23">
        <v>63375</v>
      </c>
    </row>
    <row r="58" spans="1:4" x14ac:dyDescent="0.2">
      <c r="A58" s="5" t="s">
        <v>101</v>
      </c>
      <c r="B58" s="5" t="s">
        <v>6190</v>
      </c>
      <c r="C58" s="23">
        <v>62865</v>
      </c>
      <c r="D58" s="23">
        <v>62034</v>
      </c>
    </row>
    <row r="59" spans="1:4" x14ac:dyDescent="0.2">
      <c r="A59" s="5" t="s">
        <v>102</v>
      </c>
      <c r="B59" s="5" t="s">
        <v>6191</v>
      </c>
      <c r="C59" s="23">
        <v>61488</v>
      </c>
      <c r="D59" s="23">
        <v>60645</v>
      </c>
    </row>
    <row r="60" spans="1:4" x14ac:dyDescent="0.2">
      <c r="A60" s="5" t="s">
        <v>103</v>
      </c>
      <c r="B60" s="5" t="s">
        <v>6192</v>
      </c>
      <c r="C60" s="23">
        <v>61632</v>
      </c>
      <c r="D60" s="23">
        <v>60669</v>
      </c>
    </row>
    <row r="61" spans="1:4" x14ac:dyDescent="0.2">
      <c r="A61" s="5" t="s">
        <v>104</v>
      </c>
      <c r="B61" s="5" t="s">
        <v>6193</v>
      </c>
      <c r="C61" s="23">
        <v>62859</v>
      </c>
      <c r="D61" s="23">
        <v>61833</v>
      </c>
    </row>
    <row r="62" spans="1:4" x14ac:dyDescent="0.2">
      <c r="A62" s="5" t="s">
        <v>105</v>
      </c>
      <c r="B62" s="5" t="s">
        <v>6194</v>
      </c>
      <c r="C62" s="23">
        <v>64614</v>
      </c>
      <c r="D62" s="23">
        <v>63408</v>
      </c>
    </row>
    <row r="63" spans="1:4" x14ac:dyDescent="0.2">
      <c r="A63" s="5" t="s">
        <v>106</v>
      </c>
      <c r="B63" s="5" t="s">
        <v>6195</v>
      </c>
      <c r="C63" s="23">
        <v>65211</v>
      </c>
      <c r="D63" s="23">
        <v>63894</v>
      </c>
    </row>
    <row r="64" spans="1:4" x14ac:dyDescent="0.2">
      <c r="A64" s="5" t="s">
        <v>107</v>
      </c>
      <c r="B64" s="5" t="s">
        <v>6196</v>
      </c>
      <c r="C64" s="23">
        <v>63741</v>
      </c>
      <c r="D64" s="23">
        <v>62463</v>
      </c>
    </row>
    <row r="65" spans="1:4" x14ac:dyDescent="0.2">
      <c r="A65" s="5" t="s">
        <v>108</v>
      </c>
      <c r="B65" s="5" t="s">
        <v>6197</v>
      </c>
      <c r="C65" s="23">
        <v>62124</v>
      </c>
      <c r="D65" s="23">
        <v>60735</v>
      </c>
    </row>
    <row r="66" spans="1:4" x14ac:dyDescent="0.2">
      <c r="A66" s="5" t="s">
        <v>109</v>
      </c>
      <c r="B66" s="5" t="s">
        <v>6198</v>
      </c>
      <c r="C66" s="23">
        <v>60228</v>
      </c>
      <c r="D66" s="23">
        <v>58629</v>
      </c>
    </row>
    <row r="67" spans="1:4" x14ac:dyDescent="0.2">
      <c r="A67" s="5" t="s">
        <v>110</v>
      </c>
      <c r="B67" s="5" t="s">
        <v>6199</v>
      </c>
      <c r="C67" s="23">
        <v>58686</v>
      </c>
      <c r="D67" s="23">
        <v>57030</v>
      </c>
    </row>
    <row r="68" spans="1:4" x14ac:dyDescent="0.2">
      <c r="A68" s="5" t="s">
        <v>111</v>
      </c>
      <c r="B68" s="5" t="s">
        <v>6200</v>
      </c>
      <c r="C68" s="23">
        <v>57519</v>
      </c>
      <c r="D68" s="23">
        <v>55539</v>
      </c>
    </row>
    <row r="69" spans="1:4" x14ac:dyDescent="0.2">
      <c r="A69" s="5" t="s">
        <v>112</v>
      </c>
      <c r="B69" s="5" t="s">
        <v>6201</v>
      </c>
      <c r="C69" s="23">
        <v>55533</v>
      </c>
      <c r="D69" s="23">
        <v>53571</v>
      </c>
    </row>
    <row r="70" spans="1:4" x14ac:dyDescent="0.2">
      <c r="A70" s="5" t="s">
        <v>113</v>
      </c>
      <c r="B70" s="5" t="s">
        <v>6202</v>
      </c>
      <c r="C70" s="23">
        <v>54276</v>
      </c>
      <c r="D70" s="23">
        <v>52215</v>
      </c>
    </row>
    <row r="71" spans="1:4" x14ac:dyDescent="0.2">
      <c r="A71" s="5" t="s">
        <v>114</v>
      </c>
      <c r="B71" s="5" t="s">
        <v>6203</v>
      </c>
      <c r="C71" s="23">
        <v>52815</v>
      </c>
      <c r="D71" s="23">
        <v>50673</v>
      </c>
    </row>
    <row r="72" spans="1:4" x14ac:dyDescent="0.2">
      <c r="A72" s="5" t="s">
        <v>115</v>
      </c>
      <c r="B72" s="5" t="s">
        <v>6204</v>
      </c>
      <c r="C72" s="23">
        <v>51030</v>
      </c>
      <c r="D72" s="23">
        <v>48903</v>
      </c>
    </row>
    <row r="73" spans="1:4" x14ac:dyDescent="0.2">
      <c r="A73" s="5" t="s">
        <v>116</v>
      </c>
      <c r="B73" s="5" t="s">
        <v>6205</v>
      </c>
      <c r="C73" s="23">
        <v>50547</v>
      </c>
      <c r="D73" s="23">
        <v>48318</v>
      </c>
    </row>
    <row r="74" spans="1:4" x14ac:dyDescent="0.2">
      <c r="A74" s="5" t="s">
        <v>117</v>
      </c>
      <c r="B74" s="5" t="s">
        <v>6206</v>
      </c>
      <c r="C74" s="23">
        <v>48534</v>
      </c>
      <c r="D74" s="23">
        <v>46455</v>
      </c>
    </row>
    <row r="75" spans="1:4" x14ac:dyDescent="0.2">
      <c r="A75" s="5" t="s">
        <v>118</v>
      </c>
      <c r="B75" s="5" t="s">
        <v>6207</v>
      </c>
      <c r="C75" s="23">
        <v>47637</v>
      </c>
      <c r="D75" s="23">
        <v>45678</v>
      </c>
    </row>
    <row r="76" spans="1:4" x14ac:dyDescent="0.2">
      <c r="A76" s="5" t="s">
        <v>119</v>
      </c>
      <c r="B76" s="5" t="s">
        <v>6208</v>
      </c>
      <c r="C76" s="23">
        <v>46815</v>
      </c>
      <c r="D76" s="23">
        <v>44778</v>
      </c>
    </row>
    <row r="77" spans="1:4" x14ac:dyDescent="0.2">
      <c r="A77" s="5" t="s">
        <v>120</v>
      </c>
      <c r="B77" s="5" t="s">
        <v>6209</v>
      </c>
      <c r="C77" s="23">
        <v>45621</v>
      </c>
      <c r="D77" s="23">
        <v>43803</v>
      </c>
    </row>
    <row r="78" spans="1:4" x14ac:dyDescent="0.2">
      <c r="A78" s="5" t="s">
        <v>121</v>
      </c>
      <c r="B78" s="5" t="s">
        <v>6210</v>
      </c>
      <c r="C78" s="23">
        <v>45714</v>
      </c>
      <c r="D78" s="23">
        <v>43809</v>
      </c>
    </row>
    <row r="79" spans="1:4" x14ac:dyDescent="0.2">
      <c r="A79" s="5" t="s">
        <v>122</v>
      </c>
      <c r="B79" s="5" t="s">
        <v>6211</v>
      </c>
      <c r="C79" s="23">
        <v>43209</v>
      </c>
      <c r="D79" s="23">
        <v>41526</v>
      </c>
    </row>
    <row r="80" spans="1:4" x14ac:dyDescent="0.2">
      <c r="A80" s="5" t="s">
        <v>123</v>
      </c>
      <c r="B80" s="5" t="s">
        <v>6212</v>
      </c>
      <c r="C80" s="23">
        <v>37005</v>
      </c>
      <c r="D80" s="23">
        <v>35760</v>
      </c>
    </row>
    <row r="81" spans="1:4" x14ac:dyDescent="0.2">
      <c r="A81" s="5" t="s">
        <v>124</v>
      </c>
      <c r="B81" s="5" t="s">
        <v>6213</v>
      </c>
      <c r="C81" s="23">
        <v>33675</v>
      </c>
      <c r="D81" s="23">
        <v>32496</v>
      </c>
    </row>
    <row r="82" spans="1:4" x14ac:dyDescent="0.2">
      <c r="A82" s="5" t="s">
        <v>125</v>
      </c>
      <c r="B82" s="5" t="s">
        <v>6214</v>
      </c>
      <c r="C82" s="23">
        <v>31050</v>
      </c>
      <c r="D82" s="23">
        <v>30045</v>
      </c>
    </row>
    <row r="83" spans="1:4" x14ac:dyDescent="0.2">
      <c r="A83" s="5" t="s">
        <v>126</v>
      </c>
      <c r="B83" s="5" t="s">
        <v>6215</v>
      </c>
      <c r="C83" s="23">
        <v>29253</v>
      </c>
      <c r="D83" s="23">
        <v>28332</v>
      </c>
    </row>
    <row r="84" spans="1:4" x14ac:dyDescent="0.2">
      <c r="A84" s="5" t="s">
        <v>127</v>
      </c>
      <c r="B84" s="5" t="s">
        <v>6216</v>
      </c>
      <c r="C84" s="23">
        <v>30186</v>
      </c>
      <c r="D84" s="23">
        <v>29481</v>
      </c>
    </row>
    <row r="85" spans="1:4" x14ac:dyDescent="0.2">
      <c r="A85" s="5" t="s">
        <v>128</v>
      </c>
      <c r="B85" s="5" t="s">
        <v>6217</v>
      </c>
      <c r="C85" s="23">
        <v>28488</v>
      </c>
      <c r="D85" s="23">
        <v>27885</v>
      </c>
    </row>
    <row r="86" spans="1:4" x14ac:dyDescent="0.2">
      <c r="A86" s="5" t="s">
        <v>129</v>
      </c>
      <c r="B86" s="5" t="s">
        <v>6218</v>
      </c>
      <c r="C86" s="23">
        <v>25011</v>
      </c>
      <c r="D86" s="23">
        <v>24519</v>
      </c>
    </row>
    <row r="87" spans="1:4" x14ac:dyDescent="0.2">
      <c r="A87" s="5" t="s">
        <v>130</v>
      </c>
      <c r="B87" s="5" t="s">
        <v>6219</v>
      </c>
      <c r="C87" s="23">
        <v>23043</v>
      </c>
      <c r="D87" s="23">
        <v>22575</v>
      </c>
    </row>
    <row r="88" spans="1:4" x14ac:dyDescent="0.2">
      <c r="A88" s="5" t="s">
        <v>131</v>
      </c>
      <c r="B88" s="5" t="s">
        <v>6220</v>
      </c>
      <c r="C88" s="23">
        <v>20700</v>
      </c>
      <c r="D88" s="23">
        <v>20325</v>
      </c>
    </row>
    <row r="89" spans="1:4" x14ac:dyDescent="0.2">
      <c r="A89" s="5" t="s">
        <v>132</v>
      </c>
      <c r="B89" s="5" t="s">
        <v>6221</v>
      </c>
      <c r="C89" s="23">
        <v>18798</v>
      </c>
      <c r="D89" s="23">
        <v>18507</v>
      </c>
    </row>
    <row r="90" spans="1:4" x14ac:dyDescent="0.2">
      <c r="A90" s="5" t="s">
        <v>133</v>
      </c>
      <c r="B90" s="5" t="s">
        <v>6222</v>
      </c>
      <c r="C90" s="23">
        <v>16767</v>
      </c>
      <c r="D90" s="23">
        <v>16500</v>
      </c>
    </row>
    <row r="91" spans="1:4" x14ac:dyDescent="0.2">
      <c r="A91" s="5" t="s">
        <v>134</v>
      </c>
      <c r="B91" s="5" t="s">
        <v>6223</v>
      </c>
      <c r="C91" s="23">
        <v>16047</v>
      </c>
      <c r="D91" s="23">
        <v>15837</v>
      </c>
    </row>
    <row r="92" spans="1:4" x14ac:dyDescent="0.2">
      <c r="A92" s="5" t="s">
        <v>135</v>
      </c>
      <c r="B92" s="5" t="s">
        <v>6224</v>
      </c>
      <c r="C92" s="23">
        <v>14349</v>
      </c>
      <c r="D92" s="23">
        <v>14193</v>
      </c>
    </row>
    <row r="93" spans="1:4" x14ac:dyDescent="0.2">
      <c r="A93" s="5" t="s">
        <v>136</v>
      </c>
      <c r="B93" s="5" t="s">
        <v>6225</v>
      </c>
      <c r="C93" s="23">
        <v>13062</v>
      </c>
      <c r="D93" s="23">
        <v>12939</v>
      </c>
    </row>
    <row r="94" spans="1:4" x14ac:dyDescent="0.2">
      <c r="A94" s="5" t="s">
        <v>137</v>
      </c>
      <c r="B94" s="5" t="s">
        <v>6226</v>
      </c>
      <c r="C94" s="23">
        <v>12102</v>
      </c>
      <c r="D94" s="23">
        <v>12003</v>
      </c>
    </row>
    <row r="95" spans="1:4" x14ac:dyDescent="0.2">
      <c r="A95" s="5" t="s">
        <v>138</v>
      </c>
      <c r="B95" s="5" t="s">
        <v>6227</v>
      </c>
      <c r="C95" s="23">
        <v>11334</v>
      </c>
      <c r="D95" s="23">
        <v>11238</v>
      </c>
    </row>
    <row r="96" spans="1:4" x14ac:dyDescent="0.2">
      <c r="A96" s="5" t="s">
        <v>139</v>
      </c>
      <c r="B96" s="5" t="s">
        <v>6228</v>
      </c>
      <c r="C96" s="23">
        <v>9675</v>
      </c>
      <c r="D96" s="23">
        <v>9618</v>
      </c>
    </row>
    <row r="97" spans="1:4" x14ac:dyDescent="0.2">
      <c r="A97" s="5" t="s">
        <v>140</v>
      </c>
      <c r="B97" s="5" t="s">
        <v>6229</v>
      </c>
      <c r="C97" s="23">
        <v>8223</v>
      </c>
      <c r="D97" s="23">
        <v>8181</v>
      </c>
    </row>
    <row r="98" spans="1:4" x14ac:dyDescent="0.2">
      <c r="A98" s="5" t="s">
        <v>141</v>
      </c>
      <c r="B98" s="5" t="s">
        <v>6230</v>
      </c>
      <c r="C98" s="23">
        <v>6858</v>
      </c>
      <c r="D98" s="23">
        <v>6828</v>
      </c>
    </row>
    <row r="99" spans="1:4" x14ac:dyDescent="0.2">
      <c r="A99" s="5" t="s">
        <v>142</v>
      </c>
      <c r="B99" s="5" t="s">
        <v>6231</v>
      </c>
      <c r="C99" s="23">
        <v>5772</v>
      </c>
      <c r="D99" s="23">
        <v>5745</v>
      </c>
    </row>
    <row r="100" spans="1:4" x14ac:dyDescent="0.2">
      <c r="A100" s="5" t="s">
        <v>143</v>
      </c>
      <c r="B100" s="5" t="s">
        <v>6232</v>
      </c>
      <c r="C100" s="23">
        <v>4734</v>
      </c>
      <c r="D100" s="23">
        <v>4710</v>
      </c>
    </row>
    <row r="101" spans="1:4" x14ac:dyDescent="0.2">
      <c r="A101" s="5" t="s">
        <v>144</v>
      </c>
      <c r="B101" s="5" t="s">
        <v>6233</v>
      </c>
      <c r="C101" s="23">
        <v>3705</v>
      </c>
      <c r="D101" s="23">
        <v>3693</v>
      </c>
    </row>
    <row r="102" spans="1:4" x14ac:dyDescent="0.2">
      <c r="A102" s="5" t="s">
        <v>145</v>
      </c>
      <c r="B102" s="5" t="s">
        <v>6234</v>
      </c>
      <c r="C102" s="23">
        <v>2856</v>
      </c>
      <c r="D102" s="23">
        <v>2841</v>
      </c>
    </row>
    <row r="103" spans="1:4" x14ac:dyDescent="0.2">
      <c r="A103" s="5" t="s">
        <v>146</v>
      </c>
      <c r="B103" s="5" t="s">
        <v>6235</v>
      </c>
      <c r="C103" s="23">
        <v>2088</v>
      </c>
      <c r="D103" s="23">
        <v>2079</v>
      </c>
    </row>
    <row r="104" spans="1:4" x14ac:dyDescent="0.2">
      <c r="A104" s="5" t="s">
        <v>147</v>
      </c>
      <c r="B104" s="5" t="s">
        <v>6236</v>
      </c>
      <c r="C104" s="23">
        <v>1587</v>
      </c>
      <c r="D104" s="23">
        <v>1587</v>
      </c>
    </row>
    <row r="105" spans="1:4" x14ac:dyDescent="0.2">
      <c r="A105" s="5" t="s">
        <v>148</v>
      </c>
      <c r="B105" s="5" t="s">
        <v>6237</v>
      </c>
      <c r="C105" s="23">
        <v>1119</v>
      </c>
      <c r="D105" s="23">
        <v>1110</v>
      </c>
    </row>
    <row r="106" spans="1:4" x14ac:dyDescent="0.2">
      <c r="A106" s="5" t="s">
        <v>149</v>
      </c>
      <c r="B106" s="5" t="s">
        <v>6867</v>
      </c>
      <c r="C106" s="23">
        <v>720</v>
      </c>
      <c r="D106" s="23">
        <v>708</v>
      </c>
    </row>
    <row r="107" spans="1:4" x14ac:dyDescent="0.2">
      <c r="A107" s="5" t="s">
        <v>150</v>
      </c>
      <c r="B107" s="5" t="s">
        <v>6868</v>
      </c>
      <c r="C107" s="23">
        <v>432</v>
      </c>
      <c r="D107" s="23">
        <v>426</v>
      </c>
    </row>
    <row r="108" spans="1:4" x14ac:dyDescent="0.2">
      <c r="A108" s="5" t="s">
        <v>151</v>
      </c>
      <c r="B108" s="5" t="s">
        <v>6869</v>
      </c>
      <c r="C108" s="23">
        <v>246</v>
      </c>
      <c r="D108" s="23">
        <v>246</v>
      </c>
    </row>
    <row r="109" spans="1:4" x14ac:dyDescent="0.2">
      <c r="A109" s="5" t="s">
        <v>152</v>
      </c>
      <c r="B109" s="5" t="s">
        <v>6870</v>
      </c>
      <c r="C109" s="23">
        <v>168</v>
      </c>
      <c r="D109" s="23">
        <v>168</v>
      </c>
    </row>
    <row r="110" spans="1:4" x14ac:dyDescent="0.2">
      <c r="A110" s="5" t="s">
        <v>153</v>
      </c>
      <c r="B110" s="5" t="s">
        <v>6871</v>
      </c>
      <c r="C110" s="23">
        <v>102</v>
      </c>
      <c r="D110" s="23">
        <v>102</v>
      </c>
    </row>
    <row r="111" spans="1:4" x14ac:dyDescent="0.2">
      <c r="A111" s="5" t="s">
        <v>154</v>
      </c>
      <c r="B111" s="5" t="s">
        <v>6872</v>
      </c>
      <c r="C111" s="23">
        <v>57</v>
      </c>
      <c r="D111" s="23">
        <v>57</v>
      </c>
    </row>
    <row r="112" spans="1:4" x14ac:dyDescent="0.2">
      <c r="A112" s="5" t="s">
        <v>155</v>
      </c>
      <c r="B112" s="5" t="s">
        <v>6873</v>
      </c>
      <c r="C112" s="23">
        <v>33</v>
      </c>
      <c r="D112" s="23">
        <v>33</v>
      </c>
    </row>
    <row r="113" spans="1:4" x14ac:dyDescent="0.2">
      <c r="A113" s="5" t="s">
        <v>156</v>
      </c>
      <c r="B113" s="5" t="s">
        <v>6874</v>
      </c>
      <c r="C113" s="23">
        <v>18</v>
      </c>
      <c r="D113" s="23">
        <v>18</v>
      </c>
    </row>
    <row r="114" spans="1:4" x14ac:dyDescent="0.2">
      <c r="A114" s="5" t="s">
        <v>157</v>
      </c>
      <c r="B114" s="5" t="s">
        <v>6875</v>
      </c>
      <c r="C114" s="23">
        <v>12</v>
      </c>
      <c r="D114" s="23">
        <v>12</v>
      </c>
    </row>
    <row r="115" spans="1:4" x14ac:dyDescent="0.2">
      <c r="A115" s="5" t="s">
        <v>158</v>
      </c>
      <c r="B115" s="5" t="s">
        <v>6876</v>
      </c>
      <c r="C115" s="23">
        <v>3</v>
      </c>
      <c r="D115" s="23">
        <v>3</v>
      </c>
    </row>
    <row r="116" spans="1:4" x14ac:dyDescent="0.2">
      <c r="A116" s="5" t="s">
        <v>159</v>
      </c>
      <c r="B116" s="5" t="s">
        <v>6877</v>
      </c>
      <c r="C116" s="23">
        <v>3</v>
      </c>
      <c r="D116" s="23">
        <v>3</v>
      </c>
    </row>
    <row r="117" spans="1:4" x14ac:dyDescent="0.2">
      <c r="A117" s="5" t="s">
        <v>160</v>
      </c>
      <c r="B117" s="5" t="s">
        <v>6878</v>
      </c>
      <c r="C117" s="23">
        <v>3</v>
      </c>
      <c r="D117" s="23">
        <v>3</v>
      </c>
    </row>
    <row r="118" spans="1:4" x14ac:dyDescent="0.2">
      <c r="A118" s="5" t="s">
        <v>161</v>
      </c>
      <c r="B118" s="5" t="s">
        <v>6879</v>
      </c>
      <c r="C118" s="23">
        <v>0</v>
      </c>
      <c r="D118" s="23">
        <v>0</v>
      </c>
    </row>
    <row r="119" spans="1:4" x14ac:dyDescent="0.2">
      <c r="A119" s="5" t="s">
        <v>162</v>
      </c>
      <c r="B119" s="5" t="s">
        <v>6880</v>
      </c>
      <c r="C119" s="23">
        <v>0</v>
      </c>
      <c r="D119" s="23">
        <v>0</v>
      </c>
    </row>
    <row r="120" spans="1:4" x14ac:dyDescent="0.2">
      <c r="A120" s="5" t="s">
        <v>163</v>
      </c>
      <c r="B120" s="5" t="s">
        <v>6881</v>
      </c>
      <c r="C120" s="23">
        <v>0</v>
      </c>
      <c r="D120" s="23">
        <v>0</v>
      </c>
    </row>
    <row r="121" spans="1:4" x14ac:dyDescent="0.2">
      <c r="A121" s="5" t="s">
        <v>164</v>
      </c>
      <c r="B121" s="5" t="s">
        <v>6882</v>
      </c>
      <c r="C121" s="23">
        <v>0</v>
      </c>
      <c r="D121" s="23">
        <v>0</v>
      </c>
    </row>
    <row r="122" spans="1:4" x14ac:dyDescent="0.2">
      <c r="A122" s="5" t="s">
        <v>165</v>
      </c>
      <c r="B122" s="5" t="s">
        <v>6883</v>
      </c>
      <c r="C122" s="23">
        <v>0</v>
      </c>
      <c r="D122" s="23">
        <v>0</v>
      </c>
    </row>
    <row r="123" spans="1:4" x14ac:dyDescent="0.2">
      <c r="A123" s="5" t="s">
        <v>166</v>
      </c>
      <c r="B123" s="5" t="s">
        <v>6884</v>
      </c>
      <c r="C123" s="23">
        <v>0</v>
      </c>
      <c r="D123" s="23">
        <v>0</v>
      </c>
    </row>
    <row r="124" spans="1:4" x14ac:dyDescent="0.2">
      <c r="A124" s="5" t="s">
        <v>167</v>
      </c>
      <c r="B124" s="5" t="s">
        <v>6885</v>
      </c>
      <c r="C124" s="23">
        <v>0</v>
      </c>
      <c r="D124" s="23">
        <v>0</v>
      </c>
    </row>
    <row r="125" spans="1:4" x14ac:dyDescent="0.2">
      <c r="A125" s="5" t="s">
        <v>168</v>
      </c>
      <c r="B125" s="5" t="s">
        <v>6886</v>
      </c>
      <c r="C125" s="23">
        <v>0</v>
      </c>
      <c r="D125" s="23">
        <v>0</v>
      </c>
    </row>
    <row r="126" spans="1:4" x14ac:dyDescent="0.2">
      <c r="A126" s="5" t="s">
        <v>169</v>
      </c>
      <c r="B126" s="5" t="s">
        <v>6887</v>
      </c>
      <c r="C126" s="23">
        <v>0</v>
      </c>
      <c r="D126" s="23">
        <v>0</v>
      </c>
    </row>
    <row r="127" spans="1:4" x14ac:dyDescent="0.2">
      <c r="A127" s="5" t="s">
        <v>170</v>
      </c>
      <c r="B127" s="5" t="s">
        <v>6888</v>
      </c>
      <c r="C127" s="23">
        <v>0</v>
      </c>
      <c r="D127" s="23">
        <v>0</v>
      </c>
    </row>
    <row r="128" spans="1:4" x14ac:dyDescent="0.2">
      <c r="A128" s="5" t="s">
        <v>171</v>
      </c>
      <c r="B128" s="5" t="s">
        <v>6889</v>
      </c>
      <c r="C128" s="23">
        <v>0</v>
      </c>
      <c r="D128" s="23">
        <v>0</v>
      </c>
    </row>
    <row r="129" spans="1:4" x14ac:dyDescent="0.2">
      <c r="A129" s="5"/>
      <c r="B129" s="5"/>
      <c r="C129" s="23"/>
      <c r="D129" s="23"/>
    </row>
    <row r="130" spans="1:4" x14ac:dyDescent="0.2">
      <c r="A130" s="27"/>
      <c r="B130" s="27" t="s">
        <v>45</v>
      </c>
      <c r="C130" s="30">
        <v>4793358</v>
      </c>
      <c r="D130" s="30">
        <v>4699755</v>
      </c>
    </row>
    <row r="131" spans="1:4" x14ac:dyDescent="0.2">
      <c r="A131" s="9"/>
      <c r="B131" s="18"/>
      <c r="C131" s="9"/>
      <c r="D131" s="9"/>
    </row>
    <row r="132" spans="1:4" x14ac:dyDescent="0.2">
      <c r="A132" s="64" t="s">
        <v>6994</v>
      </c>
      <c r="B132" s="20"/>
      <c r="C132" s="12"/>
      <c r="D132" s="12"/>
    </row>
    <row r="133" spans="1:4" x14ac:dyDescent="0.2">
      <c r="A133" s="82" t="s">
        <v>6919</v>
      </c>
      <c r="B133" s="82"/>
      <c r="C133" s="82"/>
      <c r="D133" s="12"/>
    </row>
    <row r="134" spans="1:4" x14ac:dyDescent="0.2">
      <c r="A134" s="64" t="s">
        <v>6917</v>
      </c>
      <c r="B134" s="20"/>
      <c r="C134" s="12"/>
      <c r="D134" s="12"/>
    </row>
    <row r="135" spans="1:4" x14ac:dyDescent="0.2">
      <c r="A135" s="29" t="s">
        <v>46</v>
      </c>
      <c r="B135" s="19"/>
    </row>
    <row r="136" spans="1:4" x14ac:dyDescent="0.2">
      <c r="B136" s="19"/>
    </row>
    <row r="137" spans="1:4" x14ac:dyDescent="0.2">
      <c r="B137" s="19"/>
    </row>
    <row r="138" spans="1:4" x14ac:dyDescent="0.2">
      <c r="B138" s="19"/>
    </row>
    <row r="139" spans="1:4" x14ac:dyDescent="0.2">
      <c r="B139" s="19"/>
    </row>
    <row r="140" spans="1:4" x14ac:dyDescent="0.2">
      <c r="B140" s="19"/>
    </row>
    <row r="141" spans="1:4" x14ac:dyDescent="0.2">
      <c r="B141" s="19"/>
    </row>
    <row r="142" spans="1:4" x14ac:dyDescent="0.2">
      <c r="B142" s="19"/>
    </row>
    <row r="143" spans="1:4" x14ac:dyDescent="0.2">
      <c r="B143" s="19"/>
    </row>
    <row r="144" spans="1:4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</sheetData>
  <mergeCells count="1">
    <mergeCell ref="A133:C133"/>
  </mergeCells>
  <hyperlinks>
    <hyperlink ref="A133" r:id="rId1" xr:uid="{31AAB3D7-48BC-4467-A502-0DCB3B6BECB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31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9.140625" customWidth="1"/>
    <col min="2" max="2" width="63.7109375" customWidth="1"/>
    <col min="3" max="3" width="18.7109375" customWidth="1"/>
  </cols>
  <sheetData>
    <row r="1" spans="1:3" x14ac:dyDescent="0.2">
      <c r="A1" s="19" t="s">
        <v>5749</v>
      </c>
    </row>
    <row r="3" spans="1:3" x14ac:dyDescent="0.2">
      <c r="A3" s="4" t="s">
        <v>6073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6851</v>
      </c>
      <c r="C7" s="8" t="s">
        <v>727</v>
      </c>
    </row>
    <row r="8" spans="1:3" x14ac:dyDescent="0.2">
      <c r="A8" s="5" t="s">
        <v>1104</v>
      </c>
      <c r="B8" s="39" t="s">
        <v>6074</v>
      </c>
      <c r="C8" s="26">
        <v>238551</v>
      </c>
    </row>
    <row r="9" spans="1:3" x14ac:dyDescent="0.2">
      <c r="A9" s="5" t="s">
        <v>1106</v>
      </c>
      <c r="B9" s="39" t="s">
        <v>6075</v>
      </c>
      <c r="C9" s="26">
        <v>2283054</v>
      </c>
    </row>
    <row r="10" spans="1:3" ht="15" customHeight="1" x14ac:dyDescent="0.2">
      <c r="A10" s="5" t="s">
        <v>1108</v>
      </c>
      <c r="B10" s="39" t="s">
        <v>6076</v>
      </c>
      <c r="C10" s="26">
        <v>557667</v>
      </c>
    </row>
    <row r="11" spans="1:3" x14ac:dyDescent="0.2">
      <c r="A11" s="5" t="s">
        <v>1110</v>
      </c>
      <c r="B11" s="39" t="s">
        <v>6077</v>
      </c>
      <c r="C11" s="26">
        <v>633951</v>
      </c>
    </row>
    <row r="12" spans="1:3" x14ac:dyDescent="0.2">
      <c r="A12" s="5" t="s">
        <v>1112</v>
      </c>
      <c r="B12" s="39" t="s">
        <v>6078</v>
      </c>
      <c r="C12" s="26">
        <v>62157</v>
      </c>
    </row>
    <row r="13" spans="1:3" x14ac:dyDescent="0.2">
      <c r="A13" s="5" t="s">
        <v>1114</v>
      </c>
      <c r="B13" s="39" t="s">
        <v>6079</v>
      </c>
      <c r="C13" s="26">
        <v>652659</v>
      </c>
    </row>
    <row r="14" spans="1:3" ht="22.5" x14ac:dyDescent="0.2">
      <c r="A14" s="5" t="s">
        <v>1116</v>
      </c>
      <c r="B14" s="39" t="s">
        <v>6080</v>
      </c>
      <c r="C14" s="26">
        <v>90756</v>
      </c>
    </row>
    <row r="15" spans="1:3" x14ac:dyDescent="0.2">
      <c r="A15" s="5" t="s">
        <v>1118</v>
      </c>
      <c r="B15" s="39" t="s">
        <v>6081</v>
      </c>
      <c r="C15" s="26">
        <v>232956</v>
      </c>
    </row>
    <row r="16" spans="1:3" x14ac:dyDescent="0.2">
      <c r="A16" s="5" t="s">
        <v>1120</v>
      </c>
      <c r="B16" s="39" t="s">
        <v>6082</v>
      </c>
      <c r="C16" s="26">
        <v>60102</v>
      </c>
    </row>
    <row r="17" spans="1:5" x14ac:dyDescent="0.2">
      <c r="A17" s="5" t="s">
        <v>1122</v>
      </c>
      <c r="B17" s="39" t="s">
        <v>6083</v>
      </c>
      <c r="C17" s="26">
        <v>66795</v>
      </c>
    </row>
    <row r="18" spans="1:5" x14ac:dyDescent="0.2">
      <c r="A18" s="5" t="s">
        <v>1124</v>
      </c>
      <c r="B18" s="39" t="s">
        <v>6084</v>
      </c>
      <c r="C18" s="26">
        <v>86655</v>
      </c>
    </row>
    <row r="19" spans="1:5" ht="22.5" x14ac:dyDescent="0.2">
      <c r="A19" s="5" t="s">
        <v>1126</v>
      </c>
      <c r="B19" s="39" t="s">
        <v>6085</v>
      </c>
      <c r="C19" s="26">
        <v>143394</v>
      </c>
    </row>
    <row r="20" spans="1:5" ht="22.5" x14ac:dyDescent="0.2">
      <c r="A20" s="5" t="s">
        <v>2734</v>
      </c>
      <c r="B20" s="39" t="s">
        <v>6086</v>
      </c>
      <c r="C20" s="26">
        <v>56562</v>
      </c>
    </row>
    <row r="21" spans="1:5" x14ac:dyDescent="0.2">
      <c r="A21" s="5"/>
      <c r="B21" s="39" t="s">
        <v>40</v>
      </c>
      <c r="C21" s="26">
        <v>3769398</v>
      </c>
      <c r="E21" s="21"/>
    </row>
    <row r="22" spans="1:5" x14ac:dyDescent="0.2">
      <c r="A22" s="31">
        <v>99</v>
      </c>
      <c r="B22" s="5" t="s">
        <v>44</v>
      </c>
      <c r="C22" s="26">
        <v>6954</v>
      </c>
    </row>
    <row r="23" spans="1:5" x14ac:dyDescent="0.2">
      <c r="A23" s="5"/>
      <c r="B23" s="5" t="s">
        <v>1101</v>
      </c>
      <c r="C23" s="26">
        <v>5165262</v>
      </c>
    </row>
    <row r="24" spans="1:5" x14ac:dyDescent="0.2">
      <c r="A24" s="5"/>
      <c r="B24" s="5"/>
      <c r="C24" s="26"/>
    </row>
    <row r="25" spans="1:5" x14ac:dyDescent="0.2">
      <c r="A25" s="5"/>
      <c r="B25" s="27" t="s">
        <v>45</v>
      </c>
      <c r="C25" s="28">
        <v>3776355</v>
      </c>
    </row>
    <row r="26" spans="1:5" x14ac:dyDescent="0.2">
      <c r="A26" s="9"/>
      <c r="B26" s="18"/>
      <c r="C26" s="9"/>
    </row>
    <row r="27" spans="1:5" x14ac:dyDescent="0.2">
      <c r="A27" s="64" t="s">
        <v>6977</v>
      </c>
      <c r="B27" s="19"/>
    </row>
    <row r="28" spans="1:5" x14ac:dyDescent="0.2">
      <c r="A28" s="64" t="s">
        <v>7015</v>
      </c>
      <c r="B28" s="19"/>
    </row>
    <row r="29" spans="1:5" x14ac:dyDescent="0.2">
      <c r="A29" s="82" t="s">
        <v>6919</v>
      </c>
      <c r="B29" s="82"/>
    </row>
    <row r="30" spans="1:5" x14ac:dyDescent="0.2">
      <c r="A30" s="64" t="s">
        <v>6917</v>
      </c>
      <c r="B30" s="19"/>
    </row>
    <row r="31" spans="1:5" x14ac:dyDescent="0.2">
      <c r="A31" s="29" t="s">
        <v>46</v>
      </c>
      <c r="B31" s="19"/>
    </row>
    <row r="32" spans="1:5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</sheetData>
  <mergeCells count="1">
    <mergeCell ref="A29:B29"/>
  </mergeCells>
  <hyperlinks>
    <hyperlink ref="A29" r:id="rId1" xr:uid="{A3515EAC-DA63-4A00-A01E-59466A82FC3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6063</v>
      </c>
    </row>
    <row r="3" spans="1:3" x14ac:dyDescent="0.2">
      <c r="A3" s="4" t="s">
        <v>6088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6088</v>
      </c>
      <c r="C7" s="8" t="s">
        <v>1140</v>
      </c>
    </row>
    <row r="8" spans="1:3" x14ac:dyDescent="0.2">
      <c r="A8" s="5" t="s">
        <v>1126</v>
      </c>
      <c r="B8" s="5" t="s">
        <v>6089</v>
      </c>
      <c r="C8" s="26">
        <v>2021400</v>
      </c>
    </row>
    <row r="9" spans="1:3" x14ac:dyDescent="0.2">
      <c r="A9" s="5" t="s">
        <v>2734</v>
      </c>
      <c r="B9" s="5" t="s">
        <v>6090</v>
      </c>
      <c r="C9" s="26">
        <v>137706</v>
      </c>
    </row>
    <row r="10" spans="1:3" x14ac:dyDescent="0.2">
      <c r="A10" s="5" t="s">
        <v>4813</v>
      </c>
      <c r="B10" s="5" t="s">
        <v>6091</v>
      </c>
      <c r="C10" s="26">
        <v>250062</v>
      </c>
    </row>
    <row r="11" spans="1:3" x14ac:dyDescent="0.2">
      <c r="A11" s="5" t="s">
        <v>6092</v>
      </c>
      <c r="B11" s="5" t="s">
        <v>6093</v>
      </c>
      <c r="C11" s="26">
        <v>35970</v>
      </c>
    </row>
    <row r="12" spans="1:3" x14ac:dyDescent="0.2">
      <c r="A12" s="5"/>
      <c r="B12" s="5" t="s">
        <v>40</v>
      </c>
      <c r="C12" s="26">
        <v>2445141</v>
      </c>
    </row>
    <row r="13" spans="1:3" x14ac:dyDescent="0.2">
      <c r="A13" s="5" t="s">
        <v>2726</v>
      </c>
      <c r="B13" s="5" t="s">
        <v>42</v>
      </c>
      <c r="C13" s="26">
        <v>0</v>
      </c>
    </row>
    <row r="14" spans="1:3" x14ac:dyDescent="0.2">
      <c r="A14" s="5" t="s">
        <v>1129</v>
      </c>
      <c r="B14" s="5" t="s">
        <v>44</v>
      </c>
      <c r="C14" s="26">
        <v>0</v>
      </c>
    </row>
    <row r="15" spans="1:3" x14ac:dyDescent="0.2">
      <c r="A15" s="5"/>
      <c r="B15" s="5"/>
      <c r="C15" s="26"/>
    </row>
    <row r="16" spans="1:3" x14ac:dyDescent="0.2">
      <c r="A16" s="5"/>
      <c r="B16" s="27" t="s">
        <v>45</v>
      </c>
      <c r="C16" s="28">
        <v>2445141</v>
      </c>
    </row>
    <row r="17" spans="1:3" x14ac:dyDescent="0.2">
      <c r="A17" s="9"/>
      <c r="B17" s="18"/>
      <c r="C17" s="9"/>
    </row>
    <row r="18" spans="1:3" x14ac:dyDescent="0.2">
      <c r="A18" s="64" t="s">
        <v>7016</v>
      </c>
      <c r="B18" s="19"/>
    </row>
    <row r="19" spans="1:3" x14ac:dyDescent="0.2">
      <c r="A19" s="82" t="s">
        <v>6919</v>
      </c>
      <c r="B19" s="82"/>
      <c r="C19" s="82"/>
    </row>
    <row r="20" spans="1:3" x14ac:dyDescent="0.2">
      <c r="A20" s="64" t="s">
        <v>6917</v>
      </c>
      <c r="B20" s="19"/>
    </row>
    <row r="21" spans="1:3" x14ac:dyDescent="0.2">
      <c r="A21" s="29" t="s">
        <v>46</v>
      </c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9:C19"/>
  </mergeCells>
  <hyperlinks>
    <hyperlink ref="A19" r:id="rId1" xr:uid="{085C72A3-86FE-44CC-8279-D5F266D38F1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6068</v>
      </c>
    </row>
    <row r="3" spans="1:3" x14ac:dyDescent="0.2">
      <c r="A3" s="4" t="s">
        <v>6095</v>
      </c>
    </row>
    <row r="4" spans="1:3" x14ac:dyDescent="0.2">
      <c r="A4" t="s">
        <v>2376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6095</v>
      </c>
      <c r="C7" s="8" t="s">
        <v>51</v>
      </c>
    </row>
    <row r="8" spans="1:3" x14ac:dyDescent="0.2">
      <c r="A8" s="5" t="s">
        <v>32</v>
      </c>
      <c r="B8" s="5" t="s">
        <v>6096</v>
      </c>
      <c r="C8" s="26">
        <v>1000911</v>
      </c>
    </row>
    <row r="9" spans="1:3" x14ac:dyDescent="0.2">
      <c r="A9" s="5" t="s">
        <v>34</v>
      </c>
      <c r="B9" s="5" t="s">
        <v>6097</v>
      </c>
      <c r="C9" s="26">
        <v>149919</v>
      </c>
    </row>
    <row r="10" spans="1:3" x14ac:dyDescent="0.2">
      <c r="A10" s="5" t="s">
        <v>38</v>
      </c>
      <c r="B10" s="5" t="s">
        <v>6098</v>
      </c>
      <c r="C10" s="26">
        <v>3548922</v>
      </c>
    </row>
    <row r="11" spans="1:3" x14ac:dyDescent="0.2">
      <c r="A11" s="5"/>
      <c r="B11" s="5" t="s">
        <v>40</v>
      </c>
      <c r="C11" s="26">
        <v>4699755</v>
      </c>
    </row>
    <row r="12" spans="1:3" x14ac:dyDescent="0.2">
      <c r="A12" s="5" t="s">
        <v>41</v>
      </c>
      <c r="B12" s="5" t="s">
        <v>42</v>
      </c>
      <c r="C12" s="26">
        <v>0</v>
      </c>
    </row>
    <row r="13" spans="1:3" x14ac:dyDescent="0.2">
      <c r="A13" s="5" t="s">
        <v>43</v>
      </c>
      <c r="B13" s="5" t="s">
        <v>44</v>
      </c>
      <c r="C13" s="26">
        <v>0</v>
      </c>
    </row>
    <row r="14" spans="1:3" x14ac:dyDescent="0.2">
      <c r="A14" s="5"/>
      <c r="B14" s="5"/>
      <c r="C14" s="26"/>
    </row>
    <row r="15" spans="1:3" x14ac:dyDescent="0.2">
      <c r="A15" s="5"/>
      <c r="B15" s="27" t="s">
        <v>45</v>
      </c>
      <c r="C15" s="28">
        <v>4699755</v>
      </c>
    </row>
    <row r="16" spans="1:3" x14ac:dyDescent="0.2">
      <c r="A16" s="9"/>
      <c r="B16" s="18"/>
      <c r="C16" s="9"/>
    </row>
    <row r="17" spans="1:3" x14ac:dyDescent="0.2">
      <c r="A17" s="64" t="s">
        <v>7017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8:C18"/>
  </mergeCells>
  <hyperlinks>
    <hyperlink ref="A18" r:id="rId1" xr:uid="{838216B1-EACC-49B8-91DF-92E22904EA2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6072</v>
      </c>
    </row>
    <row r="3" spans="1:3" x14ac:dyDescent="0.2">
      <c r="A3" s="4" t="s">
        <v>6100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6100</v>
      </c>
      <c r="C7" s="8" t="s">
        <v>727</v>
      </c>
    </row>
    <row r="8" spans="1:3" x14ac:dyDescent="0.2">
      <c r="A8" s="5" t="s">
        <v>1126</v>
      </c>
      <c r="B8" s="5" t="s">
        <v>6101</v>
      </c>
      <c r="C8" s="26">
        <v>20625</v>
      </c>
    </row>
    <row r="9" spans="1:3" x14ac:dyDescent="0.2">
      <c r="A9" s="5" t="s">
        <v>2734</v>
      </c>
      <c r="B9" s="5" t="s">
        <v>6102</v>
      </c>
      <c r="C9" s="26">
        <v>257310</v>
      </c>
    </row>
    <row r="10" spans="1:3" x14ac:dyDescent="0.2">
      <c r="A10" s="5" t="s">
        <v>4813</v>
      </c>
      <c r="B10" s="5" t="s">
        <v>6891</v>
      </c>
      <c r="C10" s="26">
        <v>210705</v>
      </c>
    </row>
    <row r="11" spans="1:3" x14ac:dyDescent="0.2">
      <c r="A11" s="5" t="s">
        <v>6092</v>
      </c>
      <c r="B11" s="5" t="s">
        <v>6892</v>
      </c>
      <c r="C11" s="26">
        <v>177423</v>
      </c>
    </row>
    <row r="12" spans="1:3" x14ac:dyDescent="0.2">
      <c r="A12" s="5" t="s">
        <v>2735</v>
      </c>
      <c r="B12" s="5" t="s">
        <v>6890</v>
      </c>
      <c r="C12" s="26">
        <v>262197</v>
      </c>
    </row>
    <row r="13" spans="1:3" x14ac:dyDescent="0.2">
      <c r="A13" s="5" t="s">
        <v>6103</v>
      </c>
      <c r="B13" s="5" t="s">
        <v>6893</v>
      </c>
      <c r="C13" s="26">
        <v>375282</v>
      </c>
    </row>
    <row r="14" spans="1:3" x14ac:dyDescent="0.2">
      <c r="A14" s="5" t="s">
        <v>6104</v>
      </c>
      <c r="B14" s="5" t="s">
        <v>6894</v>
      </c>
      <c r="C14" s="26">
        <v>306639</v>
      </c>
    </row>
    <row r="15" spans="1:3" x14ac:dyDescent="0.2">
      <c r="A15" s="5" t="s">
        <v>6105</v>
      </c>
      <c r="B15" s="5" t="s">
        <v>6895</v>
      </c>
      <c r="C15" s="26">
        <v>210132</v>
      </c>
    </row>
    <row r="16" spans="1:3" x14ac:dyDescent="0.2">
      <c r="A16" s="5" t="s">
        <v>6106</v>
      </c>
      <c r="B16" s="5" t="s">
        <v>6896</v>
      </c>
      <c r="C16" s="26">
        <v>186087</v>
      </c>
    </row>
    <row r="17" spans="1:3" x14ac:dyDescent="0.2">
      <c r="A17" s="5" t="s">
        <v>4844</v>
      </c>
      <c r="B17" s="5" t="s">
        <v>6897</v>
      </c>
      <c r="C17" s="26">
        <v>212724</v>
      </c>
    </row>
    <row r="18" spans="1:3" x14ac:dyDescent="0.2">
      <c r="A18" s="5" t="s">
        <v>4815</v>
      </c>
      <c r="B18" s="5" t="s">
        <v>6898</v>
      </c>
      <c r="C18" s="26">
        <v>364719</v>
      </c>
    </row>
    <row r="19" spans="1:3" x14ac:dyDescent="0.2">
      <c r="A19" s="5" t="s">
        <v>4817</v>
      </c>
      <c r="B19" s="5" t="s">
        <v>6899</v>
      </c>
      <c r="C19" s="26">
        <v>309375</v>
      </c>
    </row>
    <row r="20" spans="1:3" x14ac:dyDescent="0.2">
      <c r="A20" s="5" t="s">
        <v>1133</v>
      </c>
      <c r="B20" s="5" t="s">
        <v>6900</v>
      </c>
      <c r="C20" s="26">
        <v>234606</v>
      </c>
    </row>
    <row r="21" spans="1:3" x14ac:dyDescent="0.2">
      <c r="A21" s="5" t="s">
        <v>4820</v>
      </c>
      <c r="B21" s="5" t="s">
        <v>6901</v>
      </c>
      <c r="C21" s="26">
        <v>361317</v>
      </c>
    </row>
    <row r="22" spans="1:3" x14ac:dyDescent="0.2">
      <c r="A22" s="5" t="s">
        <v>4822</v>
      </c>
      <c r="B22" s="5" t="s">
        <v>6902</v>
      </c>
      <c r="C22" s="26">
        <v>176310</v>
      </c>
    </row>
    <row r="23" spans="1:3" x14ac:dyDescent="0.2">
      <c r="A23" s="5" t="s">
        <v>4824</v>
      </c>
      <c r="B23" s="5" t="s">
        <v>6107</v>
      </c>
      <c r="C23" s="26">
        <v>110910</v>
      </c>
    </row>
    <row r="24" spans="1:3" x14ac:dyDescent="0.2">
      <c r="A24" s="5"/>
      <c r="B24" s="5" t="s">
        <v>40</v>
      </c>
      <c r="C24" s="26">
        <v>3776355</v>
      </c>
    </row>
    <row r="25" spans="1:3" x14ac:dyDescent="0.2">
      <c r="A25" s="5" t="s">
        <v>1129</v>
      </c>
      <c r="B25" s="5" t="s">
        <v>44</v>
      </c>
      <c r="C25" s="26">
        <v>0</v>
      </c>
    </row>
    <row r="26" spans="1:3" x14ac:dyDescent="0.2">
      <c r="A26" s="5"/>
      <c r="B26" s="5"/>
      <c r="C26" s="26"/>
    </row>
    <row r="27" spans="1:3" x14ac:dyDescent="0.2">
      <c r="A27" s="5"/>
      <c r="B27" s="27" t="s">
        <v>45</v>
      </c>
      <c r="C27" s="28">
        <v>3776355</v>
      </c>
    </row>
    <row r="28" spans="1:3" x14ac:dyDescent="0.2">
      <c r="A28" s="9"/>
      <c r="B28" s="18"/>
      <c r="C28" s="9"/>
    </row>
    <row r="29" spans="1:3" x14ac:dyDescent="0.2">
      <c r="A29" s="64" t="s">
        <v>7018</v>
      </c>
      <c r="B29" s="19"/>
    </row>
    <row r="30" spans="1:3" x14ac:dyDescent="0.2">
      <c r="A30" s="82" t="s">
        <v>6919</v>
      </c>
      <c r="B30" s="82"/>
      <c r="C30" s="82"/>
    </row>
    <row r="31" spans="1:3" x14ac:dyDescent="0.2">
      <c r="A31" s="64" t="s">
        <v>6917</v>
      </c>
      <c r="B31" s="19"/>
    </row>
    <row r="32" spans="1:3" x14ac:dyDescent="0.2">
      <c r="A32" s="29" t="s">
        <v>46</v>
      </c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30:C30"/>
  </mergeCells>
  <hyperlinks>
    <hyperlink ref="A30" r:id="rId1" xr:uid="{0EB3CBD1-0DD5-452A-B734-CD40A640AF5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63.7109375" customWidth="1"/>
    <col min="3" max="3" width="18.7109375" customWidth="1"/>
  </cols>
  <sheetData>
    <row r="1" spans="1:3" x14ac:dyDescent="0.2">
      <c r="A1" s="19" t="s">
        <v>6087</v>
      </c>
    </row>
    <row r="3" spans="1:3" x14ac:dyDescent="0.2">
      <c r="A3" s="4" t="s">
        <v>6109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6852</v>
      </c>
      <c r="C7" s="8" t="s">
        <v>727</v>
      </c>
    </row>
    <row r="8" spans="1:3" x14ac:dyDescent="0.2">
      <c r="A8" s="5" t="s">
        <v>1104</v>
      </c>
      <c r="B8" s="39" t="s">
        <v>6110</v>
      </c>
      <c r="C8" s="26">
        <v>363819</v>
      </c>
    </row>
    <row r="9" spans="1:3" x14ac:dyDescent="0.2">
      <c r="A9" s="5" t="s">
        <v>1106</v>
      </c>
      <c r="B9" s="39" t="s">
        <v>6111</v>
      </c>
      <c r="C9" s="26">
        <v>2673633</v>
      </c>
    </row>
    <row r="10" spans="1:3" ht="12.75" customHeight="1" x14ac:dyDescent="0.2">
      <c r="A10" s="5" t="s">
        <v>1108</v>
      </c>
      <c r="B10" s="39" t="s">
        <v>6112</v>
      </c>
      <c r="C10" s="26">
        <v>904797</v>
      </c>
    </row>
    <row r="11" spans="1:3" x14ac:dyDescent="0.2">
      <c r="A11" s="5" t="s">
        <v>1110</v>
      </c>
      <c r="B11" s="39" t="s">
        <v>6113</v>
      </c>
      <c r="C11" s="26">
        <v>226386</v>
      </c>
    </row>
    <row r="12" spans="1:3" x14ac:dyDescent="0.2">
      <c r="A12" s="5" t="s">
        <v>1112</v>
      </c>
      <c r="B12" s="39" t="s">
        <v>6114</v>
      </c>
      <c r="C12" s="26">
        <v>437424</v>
      </c>
    </row>
    <row r="13" spans="1:3" x14ac:dyDescent="0.2">
      <c r="A13" s="5" t="s">
        <v>1114</v>
      </c>
      <c r="B13" s="39" t="s">
        <v>6115</v>
      </c>
      <c r="C13" s="26">
        <v>256275</v>
      </c>
    </row>
    <row r="14" spans="1:3" x14ac:dyDescent="0.2">
      <c r="A14" s="5" t="s">
        <v>1116</v>
      </c>
      <c r="B14" s="39" t="s">
        <v>6116</v>
      </c>
      <c r="C14" s="26">
        <v>473688</v>
      </c>
    </row>
    <row r="15" spans="1:3" x14ac:dyDescent="0.2">
      <c r="A15" s="5"/>
      <c r="B15" s="5" t="s">
        <v>40</v>
      </c>
      <c r="C15" s="26">
        <v>3115566</v>
      </c>
    </row>
    <row r="16" spans="1:3" x14ac:dyDescent="0.2">
      <c r="A16" s="5" t="s">
        <v>2726</v>
      </c>
      <c r="B16" s="5" t="s">
        <v>42</v>
      </c>
      <c r="C16" s="26">
        <v>10659</v>
      </c>
    </row>
    <row r="17" spans="1:3" x14ac:dyDescent="0.2">
      <c r="A17" s="5" t="s">
        <v>1129</v>
      </c>
      <c r="B17" s="5" t="s">
        <v>44</v>
      </c>
      <c r="C17" s="26">
        <v>650127</v>
      </c>
    </row>
    <row r="18" spans="1:3" x14ac:dyDescent="0.2">
      <c r="A18" s="5"/>
      <c r="B18" s="5" t="s">
        <v>1101</v>
      </c>
      <c r="C18" s="26">
        <v>5336025</v>
      </c>
    </row>
    <row r="19" spans="1:3" x14ac:dyDescent="0.2">
      <c r="A19" s="5"/>
      <c r="B19" s="5"/>
      <c r="C19" s="26"/>
    </row>
    <row r="20" spans="1:3" x14ac:dyDescent="0.2">
      <c r="A20" s="5"/>
      <c r="B20" s="27" t="s">
        <v>45</v>
      </c>
      <c r="C20" s="28">
        <v>3776355</v>
      </c>
    </row>
    <row r="21" spans="1:3" x14ac:dyDescent="0.2">
      <c r="A21" s="9"/>
      <c r="B21" s="18"/>
      <c r="C21" s="9"/>
    </row>
    <row r="22" spans="1:3" x14ac:dyDescent="0.2">
      <c r="A22" s="64" t="s">
        <v>6923</v>
      </c>
      <c r="B22" s="19"/>
    </row>
    <row r="23" spans="1:3" x14ac:dyDescent="0.2">
      <c r="A23" s="64" t="s">
        <v>7019</v>
      </c>
      <c r="B23" s="19"/>
    </row>
    <row r="24" spans="1:3" x14ac:dyDescent="0.2">
      <c r="A24" s="82" t="s">
        <v>6919</v>
      </c>
      <c r="B24" s="82"/>
    </row>
    <row r="25" spans="1:3" x14ac:dyDescent="0.2">
      <c r="A25" s="64" t="s">
        <v>6917</v>
      </c>
      <c r="B25" s="19"/>
    </row>
    <row r="26" spans="1:3" x14ac:dyDescent="0.2">
      <c r="A26" s="29" t="s">
        <v>46</v>
      </c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</sheetData>
  <mergeCells count="1">
    <mergeCell ref="A24:B24"/>
  </mergeCells>
  <hyperlinks>
    <hyperlink ref="A24" r:id="rId1" xr:uid="{30052F75-A828-4972-8997-68E4D3E5073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6094</v>
      </c>
    </row>
    <row r="3" spans="1:3" x14ac:dyDescent="0.2">
      <c r="A3" s="4" t="s">
        <v>6122</v>
      </c>
    </row>
    <row r="4" spans="1:3" x14ac:dyDescent="0.2">
      <c r="A4" t="s">
        <v>6123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6122</v>
      </c>
      <c r="C7" s="8" t="s">
        <v>50</v>
      </c>
    </row>
    <row r="8" spans="1:3" x14ac:dyDescent="0.2">
      <c r="A8" s="5" t="s">
        <v>32</v>
      </c>
      <c r="B8" s="5" t="s">
        <v>6124</v>
      </c>
      <c r="C8" s="26">
        <v>4535052</v>
      </c>
    </row>
    <row r="9" spans="1:3" x14ac:dyDescent="0.2">
      <c r="A9" s="5" t="s">
        <v>34</v>
      </c>
      <c r="B9" s="5" t="s">
        <v>6118</v>
      </c>
      <c r="C9" s="26">
        <v>162441</v>
      </c>
    </row>
    <row r="10" spans="1:3" x14ac:dyDescent="0.2">
      <c r="A10" s="5" t="s">
        <v>36</v>
      </c>
      <c r="B10" s="5" t="s">
        <v>5740</v>
      </c>
      <c r="C10" s="26">
        <v>93606</v>
      </c>
    </row>
    <row r="11" spans="1:3" x14ac:dyDescent="0.2">
      <c r="A11" s="5" t="s">
        <v>38</v>
      </c>
      <c r="B11" s="5" t="s">
        <v>6125</v>
      </c>
      <c r="C11" s="26">
        <v>2259</v>
      </c>
    </row>
    <row r="12" spans="1:3" x14ac:dyDescent="0.2">
      <c r="A12" s="5"/>
      <c r="B12" s="5"/>
      <c r="C12" s="26"/>
    </row>
    <row r="13" spans="1:3" x14ac:dyDescent="0.2">
      <c r="A13" s="5"/>
      <c r="B13" s="27" t="s">
        <v>45</v>
      </c>
      <c r="C13" s="28">
        <v>4793358</v>
      </c>
    </row>
    <row r="14" spans="1:3" x14ac:dyDescent="0.2">
      <c r="A14" s="9"/>
      <c r="B14" s="18"/>
      <c r="C14" s="9"/>
    </row>
    <row r="15" spans="1:3" x14ac:dyDescent="0.2">
      <c r="A15" s="64" t="s">
        <v>6978</v>
      </c>
      <c r="B15" s="19"/>
    </row>
    <row r="16" spans="1:3" x14ac:dyDescent="0.2">
      <c r="A16" s="64" t="s">
        <v>6979</v>
      </c>
      <c r="B16" s="19"/>
    </row>
    <row r="17" spans="1:3" x14ac:dyDescent="0.2">
      <c r="A17" s="64" t="s">
        <v>7020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</sheetData>
  <mergeCells count="1">
    <mergeCell ref="A18:C18"/>
  </mergeCells>
  <hyperlinks>
    <hyperlink ref="A18" r:id="rId1" xr:uid="{9D2F1A44-28C6-4C70-9354-F44D9A5103B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6099</v>
      </c>
    </row>
    <row r="3" spans="1:3" x14ac:dyDescent="0.2">
      <c r="A3" s="4" t="s">
        <v>6127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6127</v>
      </c>
      <c r="C7" s="8" t="s">
        <v>727</v>
      </c>
    </row>
    <row r="8" spans="1:3" x14ac:dyDescent="0.2">
      <c r="A8" s="5" t="s">
        <v>32</v>
      </c>
      <c r="B8" s="5" t="s">
        <v>6128</v>
      </c>
      <c r="C8" s="26">
        <v>1891371</v>
      </c>
    </row>
    <row r="9" spans="1:3" x14ac:dyDescent="0.2">
      <c r="A9" s="5" t="s">
        <v>34</v>
      </c>
      <c r="B9" s="5" t="s">
        <v>6129</v>
      </c>
      <c r="C9" s="26">
        <v>553770</v>
      </c>
    </row>
    <row r="10" spans="1:3" x14ac:dyDescent="0.2">
      <c r="A10" s="5" t="s">
        <v>36</v>
      </c>
      <c r="B10" s="5" t="s">
        <v>6130</v>
      </c>
      <c r="C10" s="26">
        <v>151035</v>
      </c>
    </row>
    <row r="11" spans="1:3" x14ac:dyDescent="0.2">
      <c r="A11" s="5" t="s">
        <v>38</v>
      </c>
      <c r="B11" s="5" t="s">
        <v>6131</v>
      </c>
      <c r="C11" s="26">
        <v>1180179</v>
      </c>
    </row>
    <row r="12" spans="1:3" x14ac:dyDescent="0.2">
      <c r="A12" s="5"/>
      <c r="B12" s="5" t="s">
        <v>40</v>
      </c>
      <c r="C12" s="26">
        <v>3776352</v>
      </c>
    </row>
    <row r="13" spans="1:3" x14ac:dyDescent="0.2">
      <c r="A13" s="5" t="s">
        <v>43</v>
      </c>
      <c r="B13" s="5" t="s">
        <v>6132</v>
      </c>
      <c r="C13" s="26">
        <v>3</v>
      </c>
    </row>
    <row r="14" spans="1:3" x14ac:dyDescent="0.2">
      <c r="A14" s="5"/>
      <c r="B14" s="5"/>
      <c r="C14" s="26"/>
    </row>
    <row r="15" spans="1:3" x14ac:dyDescent="0.2">
      <c r="A15" s="5"/>
      <c r="B15" s="27" t="s">
        <v>45</v>
      </c>
      <c r="C15" s="28">
        <v>3776355</v>
      </c>
    </row>
    <row r="16" spans="1:3" x14ac:dyDescent="0.2">
      <c r="A16" s="9"/>
      <c r="B16" s="18"/>
      <c r="C16" s="9"/>
    </row>
    <row r="17" spans="1:3" x14ac:dyDescent="0.2">
      <c r="A17" s="64" t="s">
        <v>7021</v>
      </c>
      <c r="B17" s="19"/>
    </row>
    <row r="18" spans="1:3" x14ac:dyDescent="0.2">
      <c r="A18" s="82" t="s">
        <v>6919</v>
      </c>
      <c r="B18" s="82"/>
      <c r="C18" s="82"/>
    </row>
    <row r="19" spans="1:3" x14ac:dyDescent="0.2">
      <c r="A19" s="64" t="s">
        <v>6917</v>
      </c>
      <c r="B19" s="19"/>
    </row>
    <row r="20" spans="1:3" x14ac:dyDescent="0.2">
      <c r="A20" s="29" t="s">
        <v>46</v>
      </c>
      <c r="B20" s="19"/>
    </row>
    <row r="21" spans="1:3" x14ac:dyDescent="0.2"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8:C18"/>
  </mergeCells>
  <hyperlinks>
    <hyperlink ref="A18" r:id="rId1" xr:uid="{3963DA39-E3B2-4BC7-BCE4-9C2B0F92F75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6108</v>
      </c>
    </row>
    <row r="3" spans="1:3" x14ac:dyDescent="0.2">
      <c r="A3" s="4" t="s">
        <v>6134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6134</v>
      </c>
      <c r="C7" s="8" t="s">
        <v>1140</v>
      </c>
    </row>
    <row r="8" spans="1:3" x14ac:dyDescent="0.2">
      <c r="A8" s="5" t="s">
        <v>32</v>
      </c>
      <c r="B8" s="5" t="s">
        <v>2729</v>
      </c>
      <c r="C8" s="26">
        <v>291135</v>
      </c>
    </row>
    <row r="9" spans="1:3" x14ac:dyDescent="0.2">
      <c r="A9" s="5" t="s">
        <v>34</v>
      </c>
      <c r="B9" s="5" t="s">
        <v>6135</v>
      </c>
      <c r="C9" s="26">
        <v>2154006</v>
      </c>
    </row>
    <row r="10" spans="1:3" x14ac:dyDescent="0.2">
      <c r="A10" s="5"/>
      <c r="B10" s="5" t="s">
        <v>40</v>
      </c>
      <c r="C10" s="26">
        <v>2445141</v>
      </c>
    </row>
    <row r="11" spans="1:3" x14ac:dyDescent="0.2">
      <c r="A11" s="5" t="s">
        <v>43</v>
      </c>
      <c r="B11" s="5" t="s">
        <v>44</v>
      </c>
      <c r="C11" s="26">
        <v>0</v>
      </c>
    </row>
    <row r="12" spans="1:3" x14ac:dyDescent="0.2">
      <c r="A12" s="5"/>
      <c r="B12" s="5"/>
      <c r="C12" s="26"/>
    </row>
    <row r="13" spans="1:3" x14ac:dyDescent="0.2">
      <c r="A13" s="5"/>
      <c r="B13" s="27" t="s">
        <v>45</v>
      </c>
      <c r="C13" s="28">
        <v>2445141</v>
      </c>
    </row>
    <row r="14" spans="1:3" x14ac:dyDescent="0.2">
      <c r="A14" s="9"/>
      <c r="B14" s="18"/>
      <c r="C14" s="9"/>
    </row>
    <row r="15" spans="1:3" x14ac:dyDescent="0.2">
      <c r="A15" s="64" t="s">
        <v>7022</v>
      </c>
      <c r="B15" s="19"/>
    </row>
    <row r="16" spans="1:3" x14ac:dyDescent="0.2">
      <c r="A16" s="82" t="s">
        <v>6919</v>
      </c>
      <c r="B16" s="82"/>
      <c r="C16" s="82"/>
    </row>
    <row r="17" spans="1:2" x14ac:dyDescent="0.2">
      <c r="A17" s="64" t="s">
        <v>6917</v>
      </c>
      <c r="B17" s="19"/>
    </row>
    <row r="18" spans="1:2" x14ac:dyDescent="0.2">
      <c r="A18" s="29" t="s">
        <v>46</v>
      </c>
      <c r="B18" s="19"/>
    </row>
    <row r="19" spans="1:2" x14ac:dyDescent="0.2">
      <c r="B19" s="19"/>
    </row>
    <row r="20" spans="1:2" x14ac:dyDescent="0.2">
      <c r="B20" s="19"/>
    </row>
    <row r="21" spans="1:2" x14ac:dyDescent="0.2">
      <c r="B21" s="19"/>
    </row>
    <row r="22" spans="1:2" x14ac:dyDescent="0.2">
      <c r="B22" s="19"/>
    </row>
    <row r="23" spans="1:2" x14ac:dyDescent="0.2">
      <c r="B23" s="19"/>
    </row>
    <row r="24" spans="1:2" x14ac:dyDescent="0.2">
      <c r="B24" s="19"/>
    </row>
    <row r="25" spans="1:2" x14ac:dyDescent="0.2">
      <c r="B25" s="19"/>
    </row>
    <row r="26" spans="1:2" x14ac:dyDescent="0.2">
      <c r="B26" s="19"/>
    </row>
    <row r="27" spans="1:2" x14ac:dyDescent="0.2">
      <c r="B27" s="19"/>
    </row>
    <row r="28" spans="1:2" x14ac:dyDescent="0.2">
      <c r="B28" s="19"/>
    </row>
    <row r="29" spans="1:2" x14ac:dyDescent="0.2">
      <c r="B29" s="19"/>
    </row>
    <row r="30" spans="1:2" x14ac:dyDescent="0.2">
      <c r="B30" s="19"/>
    </row>
    <row r="31" spans="1:2" x14ac:dyDescent="0.2">
      <c r="B31" s="19"/>
    </row>
    <row r="32" spans="1:2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6:C16"/>
  </mergeCells>
  <hyperlinks>
    <hyperlink ref="A16" r:id="rId1" xr:uid="{C043E961-AAA3-474F-94DD-3F98DACB511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6117</v>
      </c>
    </row>
    <row r="3" spans="1:3" x14ac:dyDescent="0.2">
      <c r="A3" s="4" t="s">
        <v>6137</v>
      </c>
    </row>
    <row r="4" spans="1:3" x14ac:dyDescent="0.2">
      <c r="A4" s="34" t="s">
        <v>2376</v>
      </c>
    </row>
    <row r="5" spans="1:3" x14ac:dyDescent="0.2">
      <c r="A5" t="s">
        <v>6138</v>
      </c>
    </row>
    <row r="7" spans="1:3" ht="22.5" x14ac:dyDescent="0.2">
      <c r="A7" s="6" t="s">
        <v>24</v>
      </c>
      <c r="B7" s="32" t="s">
        <v>6137</v>
      </c>
      <c r="C7" s="8" t="s">
        <v>51</v>
      </c>
    </row>
    <row r="8" spans="1:3" x14ac:dyDescent="0.2">
      <c r="A8" s="5" t="s">
        <v>6139</v>
      </c>
      <c r="B8" s="5" t="s">
        <v>6140</v>
      </c>
      <c r="C8" s="26">
        <v>796902</v>
      </c>
    </row>
    <row r="9" spans="1:3" x14ac:dyDescent="0.2">
      <c r="A9" s="5" t="s">
        <v>52</v>
      </c>
      <c r="B9" s="5" t="s">
        <v>6141</v>
      </c>
      <c r="C9" s="26">
        <v>312039</v>
      </c>
    </row>
    <row r="10" spans="1:3" x14ac:dyDescent="0.2">
      <c r="A10" s="5" t="s">
        <v>53</v>
      </c>
      <c r="B10" s="5" t="s">
        <v>6142</v>
      </c>
      <c r="C10" s="26">
        <v>459384</v>
      </c>
    </row>
    <row r="11" spans="1:3" x14ac:dyDescent="0.2">
      <c r="A11" s="5" t="s">
        <v>54</v>
      </c>
      <c r="B11" s="5" t="s">
        <v>6143</v>
      </c>
      <c r="C11" s="26">
        <v>308376</v>
      </c>
    </row>
    <row r="12" spans="1:3" x14ac:dyDescent="0.2">
      <c r="A12" s="5" t="s">
        <v>55</v>
      </c>
      <c r="B12" s="5" t="s">
        <v>6144</v>
      </c>
      <c r="C12" s="26">
        <v>233346</v>
      </c>
    </row>
    <row r="13" spans="1:3" x14ac:dyDescent="0.2">
      <c r="A13" s="5" t="s">
        <v>56</v>
      </c>
      <c r="B13" s="5" t="s">
        <v>6145</v>
      </c>
      <c r="C13" s="26">
        <v>211731</v>
      </c>
    </row>
    <row r="14" spans="1:3" x14ac:dyDescent="0.2">
      <c r="A14" s="5" t="s">
        <v>57</v>
      </c>
      <c r="B14" s="5" t="s">
        <v>6146</v>
      </c>
      <c r="C14" s="26">
        <v>143595</v>
      </c>
    </row>
    <row r="15" spans="1:3" x14ac:dyDescent="0.2">
      <c r="A15" s="5" t="s">
        <v>58</v>
      </c>
      <c r="B15" s="5" t="s">
        <v>6147</v>
      </c>
      <c r="C15" s="26">
        <v>126699</v>
      </c>
    </row>
    <row r="16" spans="1:3" x14ac:dyDescent="0.2">
      <c r="A16" s="5" t="s">
        <v>59</v>
      </c>
      <c r="B16" s="5" t="s">
        <v>6148</v>
      </c>
      <c r="C16" s="26">
        <v>111837</v>
      </c>
    </row>
    <row r="17" spans="1:3" x14ac:dyDescent="0.2">
      <c r="A17" s="5" t="s">
        <v>60</v>
      </c>
      <c r="B17" s="5" t="s">
        <v>6149</v>
      </c>
      <c r="C17" s="26">
        <v>88764</v>
      </c>
    </row>
    <row r="18" spans="1:3" x14ac:dyDescent="0.2">
      <c r="A18" s="5" t="s">
        <v>61</v>
      </c>
      <c r="B18" s="5" t="s">
        <v>6150</v>
      </c>
      <c r="C18" s="26">
        <v>134991</v>
      </c>
    </row>
    <row r="19" spans="1:3" x14ac:dyDescent="0.2">
      <c r="A19" s="5" t="s">
        <v>62</v>
      </c>
      <c r="B19" s="5" t="s">
        <v>6151</v>
      </c>
      <c r="C19" s="26">
        <v>79602</v>
      </c>
    </row>
    <row r="20" spans="1:3" x14ac:dyDescent="0.2">
      <c r="A20" s="5" t="s">
        <v>63</v>
      </c>
      <c r="B20" s="5" t="s">
        <v>6152</v>
      </c>
      <c r="C20" s="26">
        <v>87927</v>
      </c>
    </row>
    <row r="21" spans="1:3" x14ac:dyDescent="0.2">
      <c r="A21" s="5" t="s">
        <v>64</v>
      </c>
      <c r="B21" s="5" t="s">
        <v>6153</v>
      </c>
      <c r="C21" s="26">
        <v>64335</v>
      </c>
    </row>
    <row r="22" spans="1:3" x14ac:dyDescent="0.2">
      <c r="A22" s="5" t="s">
        <v>65</v>
      </c>
      <c r="B22" s="5" t="s">
        <v>6154</v>
      </c>
      <c r="C22" s="26">
        <v>67899</v>
      </c>
    </row>
    <row r="23" spans="1:3" x14ac:dyDescent="0.2">
      <c r="A23" s="5" t="s">
        <v>66</v>
      </c>
      <c r="B23" s="5" t="s">
        <v>6155</v>
      </c>
      <c r="C23" s="26">
        <v>73206</v>
      </c>
    </row>
    <row r="24" spans="1:3" x14ac:dyDescent="0.2">
      <c r="A24" s="5" t="s">
        <v>67</v>
      </c>
      <c r="B24" s="5" t="s">
        <v>6156</v>
      </c>
      <c r="C24" s="26">
        <v>48432</v>
      </c>
    </row>
    <row r="25" spans="1:3" x14ac:dyDescent="0.2">
      <c r="A25" s="5" t="s">
        <v>68</v>
      </c>
      <c r="B25" s="5" t="s">
        <v>6157</v>
      </c>
      <c r="C25" s="26">
        <v>52071</v>
      </c>
    </row>
    <row r="26" spans="1:3" x14ac:dyDescent="0.2">
      <c r="A26" s="5" t="s">
        <v>69</v>
      </c>
      <c r="B26" s="5" t="s">
        <v>6158</v>
      </c>
      <c r="C26" s="26">
        <v>50025</v>
      </c>
    </row>
    <row r="27" spans="1:3" x14ac:dyDescent="0.2">
      <c r="A27" s="5" t="s">
        <v>70</v>
      </c>
      <c r="B27" s="5" t="s">
        <v>6159</v>
      </c>
      <c r="C27" s="26">
        <v>28773</v>
      </c>
    </row>
    <row r="28" spans="1:3" x14ac:dyDescent="0.2">
      <c r="A28" s="5" t="s">
        <v>71</v>
      </c>
      <c r="B28" s="5" t="s">
        <v>6160</v>
      </c>
      <c r="C28" s="26">
        <v>55452</v>
      </c>
    </row>
    <row r="29" spans="1:3" x14ac:dyDescent="0.2">
      <c r="A29" s="5" t="s">
        <v>72</v>
      </c>
      <c r="B29" s="5" t="s">
        <v>6161</v>
      </c>
      <c r="C29" s="26">
        <v>23388</v>
      </c>
    </row>
    <row r="30" spans="1:3" x14ac:dyDescent="0.2">
      <c r="A30" s="5" t="s">
        <v>73</v>
      </c>
      <c r="B30" s="5" t="s">
        <v>6162</v>
      </c>
      <c r="C30" s="26">
        <v>26862</v>
      </c>
    </row>
    <row r="31" spans="1:3" x14ac:dyDescent="0.2">
      <c r="A31" s="5" t="s">
        <v>74</v>
      </c>
      <c r="B31" s="5" t="s">
        <v>6163</v>
      </c>
      <c r="C31" s="26">
        <v>22641</v>
      </c>
    </row>
    <row r="32" spans="1:3" x14ac:dyDescent="0.2">
      <c r="A32" s="5" t="s">
        <v>75</v>
      </c>
      <c r="B32" s="5" t="s">
        <v>6164</v>
      </c>
      <c r="C32" s="26">
        <v>20403</v>
      </c>
    </row>
    <row r="33" spans="1:3" x14ac:dyDescent="0.2">
      <c r="A33" s="5" t="s">
        <v>76</v>
      </c>
      <c r="B33" s="5" t="s">
        <v>6165</v>
      </c>
      <c r="C33" s="26">
        <v>28026</v>
      </c>
    </row>
    <row r="34" spans="1:3" x14ac:dyDescent="0.2">
      <c r="A34" s="5" t="s">
        <v>77</v>
      </c>
      <c r="B34" s="5" t="s">
        <v>6166</v>
      </c>
      <c r="C34" s="26">
        <v>15531</v>
      </c>
    </row>
    <row r="35" spans="1:3" x14ac:dyDescent="0.2">
      <c r="A35" s="5" t="s">
        <v>78</v>
      </c>
      <c r="B35" s="5" t="s">
        <v>6167</v>
      </c>
      <c r="C35" s="26">
        <v>16206</v>
      </c>
    </row>
    <row r="36" spans="1:3" x14ac:dyDescent="0.2">
      <c r="A36" s="5" t="s">
        <v>79</v>
      </c>
      <c r="B36" s="5" t="s">
        <v>6168</v>
      </c>
      <c r="C36" s="26">
        <v>16938</v>
      </c>
    </row>
    <row r="37" spans="1:3" x14ac:dyDescent="0.2">
      <c r="A37" s="5" t="s">
        <v>80</v>
      </c>
      <c r="B37" s="5" t="s">
        <v>6169</v>
      </c>
      <c r="C37" s="26">
        <v>12024</v>
      </c>
    </row>
    <row r="38" spans="1:3" x14ac:dyDescent="0.2">
      <c r="A38" s="5" t="s">
        <v>81</v>
      </c>
      <c r="B38" s="5" t="s">
        <v>6170</v>
      </c>
      <c r="C38" s="26">
        <v>28023</v>
      </c>
    </row>
    <row r="39" spans="1:3" x14ac:dyDescent="0.2">
      <c r="A39" s="5" t="s">
        <v>82</v>
      </c>
      <c r="B39" s="5" t="s">
        <v>6171</v>
      </c>
      <c r="C39" s="26">
        <v>8712</v>
      </c>
    </row>
    <row r="40" spans="1:3" x14ac:dyDescent="0.2">
      <c r="A40" s="5" t="s">
        <v>83</v>
      </c>
      <c r="B40" s="5" t="s">
        <v>6172</v>
      </c>
      <c r="C40" s="26">
        <v>10578</v>
      </c>
    </row>
    <row r="41" spans="1:3" x14ac:dyDescent="0.2">
      <c r="A41" s="5" t="s">
        <v>84</v>
      </c>
      <c r="B41" s="5" t="s">
        <v>6173</v>
      </c>
      <c r="C41" s="26">
        <v>8949</v>
      </c>
    </row>
    <row r="42" spans="1:3" x14ac:dyDescent="0.2">
      <c r="A42" s="5" t="s">
        <v>85</v>
      </c>
      <c r="B42" s="5" t="s">
        <v>6174</v>
      </c>
      <c r="C42" s="26">
        <v>8412</v>
      </c>
    </row>
    <row r="43" spans="1:3" x14ac:dyDescent="0.2">
      <c r="A43" s="5" t="s">
        <v>86</v>
      </c>
      <c r="B43" s="5" t="s">
        <v>6175</v>
      </c>
      <c r="C43" s="26">
        <v>11529</v>
      </c>
    </row>
    <row r="44" spans="1:3" x14ac:dyDescent="0.2">
      <c r="A44" s="5" t="s">
        <v>87</v>
      </c>
      <c r="B44" s="5" t="s">
        <v>6176</v>
      </c>
      <c r="C44" s="26">
        <v>6924</v>
      </c>
    </row>
    <row r="45" spans="1:3" x14ac:dyDescent="0.2">
      <c r="A45" s="5" t="s">
        <v>88</v>
      </c>
      <c r="B45" s="5" t="s">
        <v>6177</v>
      </c>
      <c r="C45" s="26">
        <v>8208</v>
      </c>
    </row>
    <row r="46" spans="1:3" x14ac:dyDescent="0.2">
      <c r="A46" s="5" t="s">
        <v>89</v>
      </c>
      <c r="B46" s="5" t="s">
        <v>6178</v>
      </c>
      <c r="C46" s="26">
        <v>8604</v>
      </c>
    </row>
    <row r="47" spans="1:3" x14ac:dyDescent="0.2">
      <c r="A47" s="5" t="s">
        <v>90</v>
      </c>
      <c r="B47" s="5" t="s">
        <v>6179</v>
      </c>
      <c r="C47" s="26">
        <v>5544</v>
      </c>
    </row>
    <row r="48" spans="1:3" x14ac:dyDescent="0.2">
      <c r="A48" s="5" t="s">
        <v>91</v>
      </c>
      <c r="B48" s="5" t="s">
        <v>6180</v>
      </c>
      <c r="C48" s="26">
        <v>13359</v>
      </c>
    </row>
    <row r="49" spans="1:3" x14ac:dyDescent="0.2">
      <c r="A49" s="5" t="s">
        <v>92</v>
      </c>
      <c r="B49" s="5" t="s">
        <v>6181</v>
      </c>
      <c r="C49" s="26">
        <v>4194</v>
      </c>
    </row>
    <row r="50" spans="1:3" x14ac:dyDescent="0.2">
      <c r="A50" s="5" t="s">
        <v>93</v>
      </c>
      <c r="B50" s="5" t="s">
        <v>6182</v>
      </c>
      <c r="C50" s="26">
        <v>5628</v>
      </c>
    </row>
    <row r="51" spans="1:3" x14ac:dyDescent="0.2">
      <c r="A51" s="5" t="s">
        <v>94</v>
      </c>
      <c r="B51" s="5" t="s">
        <v>6183</v>
      </c>
      <c r="C51" s="26">
        <v>5094</v>
      </c>
    </row>
    <row r="52" spans="1:3" x14ac:dyDescent="0.2">
      <c r="A52" s="5" t="s">
        <v>95</v>
      </c>
      <c r="B52" s="5" t="s">
        <v>6184</v>
      </c>
      <c r="C52" s="26">
        <v>4995</v>
      </c>
    </row>
    <row r="53" spans="1:3" x14ac:dyDescent="0.2">
      <c r="A53" s="5" t="s">
        <v>96</v>
      </c>
      <c r="B53" s="5" t="s">
        <v>6185</v>
      </c>
      <c r="C53" s="26">
        <v>6438</v>
      </c>
    </row>
    <row r="54" spans="1:3" x14ac:dyDescent="0.2">
      <c r="A54" s="5" t="s">
        <v>97</v>
      </c>
      <c r="B54" s="5" t="s">
        <v>6186</v>
      </c>
      <c r="C54" s="26">
        <v>3873</v>
      </c>
    </row>
    <row r="55" spans="1:3" x14ac:dyDescent="0.2">
      <c r="A55" s="5" t="s">
        <v>98</v>
      </c>
      <c r="B55" s="5" t="s">
        <v>6187</v>
      </c>
      <c r="C55" s="26">
        <v>3894</v>
      </c>
    </row>
    <row r="56" spans="1:3" x14ac:dyDescent="0.2">
      <c r="A56" s="5" t="s">
        <v>99</v>
      </c>
      <c r="B56" s="5" t="s">
        <v>6188</v>
      </c>
      <c r="C56" s="26">
        <v>4005</v>
      </c>
    </row>
    <row r="57" spans="1:3" x14ac:dyDescent="0.2">
      <c r="A57" s="5" t="s">
        <v>100</v>
      </c>
      <c r="B57" s="5" t="s">
        <v>6189</v>
      </c>
      <c r="C57" s="26">
        <v>2658</v>
      </c>
    </row>
    <row r="58" spans="1:3" x14ac:dyDescent="0.2">
      <c r="A58" s="5" t="s">
        <v>101</v>
      </c>
      <c r="B58" s="5" t="s">
        <v>6190</v>
      </c>
      <c r="C58" s="26">
        <v>5862</v>
      </c>
    </row>
    <row r="59" spans="1:3" x14ac:dyDescent="0.2">
      <c r="A59" s="5" t="s">
        <v>102</v>
      </c>
      <c r="B59" s="5" t="s">
        <v>6191</v>
      </c>
      <c r="C59" s="26">
        <v>2013</v>
      </c>
    </row>
    <row r="60" spans="1:3" x14ac:dyDescent="0.2">
      <c r="A60" s="5" t="s">
        <v>103</v>
      </c>
      <c r="B60" s="5" t="s">
        <v>6192</v>
      </c>
      <c r="C60" s="26">
        <v>2460</v>
      </c>
    </row>
    <row r="61" spans="1:3" x14ac:dyDescent="0.2">
      <c r="A61" s="5" t="s">
        <v>104</v>
      </c>
      <c r="B61" s="5" t="s">
        <v>6193</v>
      </c>
      <c r="C61" s="26">
        <v>2286</v>
      </c>
    </row>
    <row r="62" spans="1:3" x14ac:dyDescent="0.2">
      <c r="A62" s="5" t="s">
        <v>105</v>
      </c>
      <c r="B62" s="5" t="s">
        <v>6194</v>
      </c>
      <c r="C62" s="26">
        <v>2247</v>
      </c>
    </row>
    <row r="63" spans="1:3" x14ac:dyDescent="0.2">
      <c r="A63" s="5" t="s">
        <v>106</v>
      </c>
      <c r="B63" s="5" t="s">
        <v>6195</v>
      </c>
      <c r="C63" s="26">
        <v>2322</v>
      </c>
    </row>
    <row r="64" spans="1:3" x14ac:dyDescent="0.2">
      <c r="A64" s="5" t="s">
        <v>107</v>
      </c>
      <c r="B64" s="5" t="s">
        <v>6196</v>
      </c>
      <c r="C64" s="26">
        <v>1842</v>
      </c>
    </row>
    <row r="65" spans="1:3" x14ac:dyDescent="0.2">
      <c r="A65" s="5" t="s">
        <v>108</v>
      </c>
      <c r="B65" s="5" t="s">
        <v>6197</v>
      </c>
      <c r="C65" s="26">
        <v>1713</v>
      </c>
    </row>
    <row r="66" spans="1:3" x14ac:dyDescent="0.2">
      <c r="A66" s="5" t="s">
        <v>109</v>
      </c>
      <c r="B66" s="5" t="s">
        <v>6198</v>
      </c>
      <c r="C66" s="26">
        <v>1773</v>
      </c>
    </row>
    <row r="67" spans="1:3" x14ac:dyDescent="0.2">
      <c r="A67" s="5" t="s">
        <v>110</v>
      </c>
      <c r="B67" s="5" t="s">
        <v>6199</v>
      </c>
      <c r="C67" s="26">
        <v>1140</v>
      </c>
    </row>
    <row r="68" spans="1:3" x14ac:dyDescent="0.2">
      <c r="A68" s="5" t="s">
        <v>111</v>
      </c>
      <c r="B68" s="5" t="s">
        <v>6200</v>
      </c>
      <c r="C68" s="26">
        <v>2532</v>
      </c>
    </row>
    <row r="69" spans="1:3" x14ac:dyDescent="0.2">
      <c r="A69" s="5" t="s">
        <v>112</v>
      </c>
      <c r="B69" s="5" t="s">
        <v>6201</v>
      </c>
      <c r="C69" s="26">
        <v>867</v>
      </c>
    </row>
    <row r="70" spans="1:3" x14ac:dyDescent="0.2">
      <c r="A70" s="5" t="s">
        <v>113</v>
      </c>
      <c r="B70" s="5" t="s">
        <v>6202</v>
      </c>
      <c r="C70" s="26">
        <v>951</v>
      </c>
    </row>
    <row r="71" spans="1:3" x14ac:dyDescent="0.2">
      <c r="A71" s="5" t="s">
        <v>114</v>
      </c>
      <c r="B71" s="5" t="s">
        <v>6203</v>
      </c>
      <c r="C71" s="26">
        <v>822</v>
      </c>
    </row>
    <row r="72" spans="1:3" x14ac:dyDescent="0.2">
      <c r="A72" s="5" t="s">
        <v>115</v>
      </c>
      <c r="B72" s="5" t="s">
        <v>6204</v>
      </c>
      <c r="C72" s="26">
        <v>747</v>
      </c>
    </row>
    <row r="73" spans="1:3" x14ac:dyDescent="0.2">
      <c r="A73" s="5" t="s">
        <v>116</v>
      </c>
      <c r="B73" s="5" t="s">
        <v>6205</v>
      </c>
      <c r="C73" s="26">
        <v>924</v>
      </c>
    </row>
    <row r="74" spans="1:3" x14ac:dyDescent="0.2">
      <c r="A74" s="5" t="s">
        <v>117</v>
      </c>
      <c r="B74" s="5" t="s">
        <v>6206</v>
      </c>
      <c r="C74" s="26">
        <v>585</v>
      </c>
    </row>
    <row r="75" spans="1:3" x14ac:dyDescent="0.2">
      <c r="A75" s="5" t="s">
        <v>118</v>
      </c>
      <c r="B75" s="5" t="s">
        <v>6207</v>
      </c>
      <c r="C75" s="26">
        <v>582</v>
      </c>
    </row>
    <row r="76" spans="1:3" x14ac:dyDescent="0.2">
      <c r="A76" s="5" t="s">
        <v>119</v>
      </c>
      <c r="B76" s="5" t="s">
        <v>6208</v>
      </c>
      <c r="C76" s="26">
        <v>591</v>
      </c>
    </row>
    <row r="77" spans="1:3" x14ac:dyDescent="0.2">
      <c r="A77" s="5" t="s">
        <v>120</v>
      </c>
      <c r="B77" s="5" t="s">
        <v>6209</v>
      </c>
      <c r="C77" s="26">
        <v>447</v>
      </c>
    </row>
    <row r="78" spans="1:3" x14ac:dyDescent="0.2">
      <c r="A78" s="5" t="s">
        <v>121</v>
      </c>
      <c r="B78" s="5" t="s">
        <v>6210</v>
      </c>
      <c r="C78" s="26">
        <v>714</v>
      </c>
    </row>
    <row r="79" spans="1:3" x14ac:dyDescent="0.2">
      <c r="A79" s="5" t="s">
        <v>122</v>
      </c>
      <c r="B79" s="5" t="s">
        <v>6211</v>
      </c>
      <c r="C79" s="26">
        <v>369</v>
      </c>
    </row>
    <row r="80" spans="1:3" x14ac:dyDescent="0.2">
      <c r="A80" s="5" t="s">
        <v>123</v>
      </c>
      <c r="B80" s="5" t="s">
        <v>6212</v>
      </c>
      <c r="C80" s="26">
        <v>378</v>
      </c>
    </row>
    <row r="81" spans="1:3" x14ac:dyDescent="0.2">
      <c r="A81" s="5" t="s">
        <v>124</v>
      </c>
      <c r="B81" s="5" t="s">
        <v>6213</v>
      </c>
      <c r="C81" s="26">
        <v>306</v>
      </c>
    </row>
    <row r="82" spans="1:3" x14ac:dyDescent="0.2">
      <c r="A82" s="5" t="s">
        <v>125</v>
      </c>
      <c r="B82" s="5" t="s">
        <v>6214</v>
      </c>
      <c r="C82" s="26">
        <v>360</v>
      </c>
    </row>
    <row r="83" spans="1:3" x14ac:dyDescent="0.2">
      <c r="A83" s="5" t="s">
        <v>126</v>
      </c>
      <c r="B83" s="5" t="s">
        <v>6215</v>
      </c>
      <c r="C83" s="26">
        <v>342</v>
      </c>
    </row>
    <row r="84" spans="1:3" x14ac:dyDescent="0.2">
      <c r="A84" s="5" t="s">
        <v>127</v>
      </c>
      <c r="B84" s="5" t="s">
        <v>6216</v>
      </c>
      <c r="C84" s="26">
        <v>324</v>
      </c>
    </row>
    <row r="85" spans="1:3" x14ac:dyDescent="0.2">
      <c r="A85" s="5" t="s">
        <v>128</v>
      </c>
      <c r="B85" s="5" t="s">
        <v>6217</v>
      </c>
      <c r="C85" s="26">
        <v>363</v>
      </c>
    </row>
    <row r="86" spans="1:3" x14ac:dyDescent="0.2">
      <c r="A86" s="5" t="s">
        <v>129</v>
      </c>
      <c r="B86" s="5" t="s">
        <v>6218</v>
      </c>
      <c r="C86" s="26">
        <v>327</v>
      </c>
    </row>
    <row r="87" spans="1:3" x14ac:dyDescent="0.2">
      <c r="A87" s="5" t="s">
        <v>130</v>
      </c>
      <c r="B87" s="5" t="s">
        <v>6219</v>
      </c>
      <c r="C87" s="26">
        <v>300</v>
      </c>
    </row>
    <row r="88" spans="1:3" x14ac:dyDescent="0.2">
      <c r="A88" s="5" t="s">
        <v>131</v>
      </c>
      <c r="B88" s="5" t="s">
        <v>6220</v>
      </c>
      <c r="C88" s="26">
        <v>423</v>
      </c>
    </row>
    <row r="89" spans="1:3" x14ac:dyDescent="0.2">
      <c r="A89" s="5" t="s">
        <v>132</v>
      </c>
      <c r="B89" s="5" t="s">
        <v>6221</v>
      </c>
      <c r="C89" s="26">
        <v>258</v>
      </c>
    </row>
    <row r="90" spans="1:3" x14ac:dyDescent="0.2">
      <c r="A90" s="5" t="s">
        <v>133</v>
      </c>
      <c r="B90" s="5" t="s">
        <v>6222</v>
      </c>
      <c r="C90" s="26">
        <v>318</v>
      </c>
    </row>
    <row r="91" spans="1:3" x14ac:dyDescent="0.2">
      <c r="A91" s="5" t="s">
        <v>134</v>
      </c>
      <c r="B91" s="5" t="s">
        <v>6223</v>
      </c>
      <c r="C91" s="26">
        <v>249</v>
      </c>
    </row>
    <row r="92" spans="1:3" x14ac:dyDescent="0.2">
      <c r="A92" s="5" t="s">
        <v>135</v>
      </c>
      <c r="B92" s="5" t="s">
        <v>6224</v>
      </c>
      <c r="C92" s="26">
        <v>249</v>
      </c>
    </row>
    <row r="93" spans="1:3" x14ac:dyDescent="0.2">
      <c r="A93" s="5" t="s">
        <v>136</v>
      </c>
      <c r="B93" s="5" t="s">
        <v>6225</v>
      </c>
      <c r="C93" s="26">
        <v>228</v>
      </c>
    </row>
    <row r="94" spans="1:3" x14ac:dyDescent="0.2">
      <c r="A94" s="5" t="s">
        <v>137</v>
      </c>
      <c r="B94" s="5" t="s">
        <v>6226</v>
      </c>
      <c r="C94" s="26">
        <v>198</v>
      </c>
    </row>
    <row r="95" spans="1:3" x14ac:dyDescent="0.2">
      <c r="A95" s="5" t="s">
        <v>138</v>
      </c>
      <c r="B95" s="5" t="s">
        <v>6227</v>
      </c>
      <c r="C95" s="26">
        <v>177</v>
      </c>
    </row>
    <row r="96" spans="1:3" x14ac:dyDescent="0.2">
      <c r="A96" s="5" t="s">
        <v>139</v>
      </c>
      <c r="B96" s="5" t="s">
        <v>6228</v>
      </c>
      <c r="C96" s="26">
        <v>171</v>
      </c>
    </row>
    <row r="97" spans="1:3" x14ac:dyDescent="0.2">
      <c r="A97" s="5" t="s">
        <v>140</v>
      </c>
      <c r="B97" s="5" t="s">
        <v>6229</v>
      </c>
      <c r="C97" s="26">
        <v>156</v>
      </c>
    </row>
    <row r="98" spans="1:3" x14ac:dyDescent="0.2">
      <c r="A98" s="5" t="s">
        <v>141</v>
      </c>
      <c r="B98" s="5" t="s">
        <v>6230</v>
      </c>
      <c r="C98" s="26">
        <v>138</v>
      </c>
    </row>
    <row r="99" spans="1:3" x14ac:dyDescent="0.2">
      <c r="A99" s="5" t="s">
        <v>142</v>
      </c>
      <c r="B99" s="5" t="s">
        <v>6231</v>
      </c>
      <c r="C99" s="26">
        <v>93</v>
      </c>
    </row>
    <row r="100" spans="1:3" x14ac:dyDescent="0.2">
      <c r="A100" s="5" t="s">
        <v>143</v>
      </c>
      <c r="B100" s="5" t="s">
        <v>6232</v>
      </c>
      <c r="C100" s="26">
        <v>63</v>
      </c>
    </row>
    <row r="101" spans="1:3" x14ac:dyDescent="0.2">
      <c r="A101" s="5" t="s">
        <v>144</v>
      </c>
      <c r="B101" s="5" t="s">
        <v>6233</v>
      </c>
      <c r="C101" s="26">
        <v>51</v>
      </c>
    </row>
    <row r="102" spans="1:3" x14ac:dyDescent="0.2">
      <c r="A102" s="5" t="s">
        <v>145</v>
      </c>
      <c r="B102" s="5" t="s">
        <v>6234</v>
      </c>
      <c r="C102" s="26">
        <v>33</v>
      </c>
    </row>
    <row r="103" spans="1:3" x14ac:dyDescent="0.2">
      <c r="A103" s="5" t="s">
        <v>146</v>
      </c>
      <c r="B103" s="5" t="s">
        <v>6235</v>
      </c>
      <c r="C103" s="26">
        <v>27</v>
      </c>
    </row>
    <row r="104" spans="1:3" x14ac:dyDescent="0.2">
      <c r="A104" s="5" t="s">
        <v>147</v>
      </c>
      <c r="B104" s="5" t="s">
        <v>6236</v>
      </c>
      <c r="C104" s="26">
        <v>24</v>
      </c>
    </row>
    <row r="105" spans="1:3" x14ac:dyDescent="0.2">
      <c r="A105" s="5" t="s">
        <v>148</v>
      </c>
      <c r="B105" s="5" t="s">
        <v>6237</v>
      </c>
      <c r="C105" s="26">
        <v>15</v>
      </c>
    </row>
    <row r="106" spans="1:3" x14ac:dyDescent="0.2">
      <c r="A106" s="5" t="s">
        <v>149</v>
      </c>
      <c r="B106" s="5" t="s">
        <v>6238</v>
      </c>
      <c r="C106" s="26">
        <v>12</v>
      </c>
    </row>
    <row r="107" spans="1:3" x14ac:dyDescent="0.2">
      <c r="A107" s="5"/>
      <c r="B107" s="5" t="s">
        <v>40</v>
      </c>
      <c r="C107" s="26">
        <v>3916407</v>
      </c>
    </row>
    <row r="108" spans="1:3" x14ac:dyDescent="0.2">
      <c r="A108" s="5" t="s">
        <v>1357</v>
      </c>
      <c r="B108" s="5" t="s">
        <v>42</v>
      </c>
      <c r="C108" s="26">
        <v>20538</v>
      </c>
    </row>
    <row r="109" spans="1:3" x14ac:dyDescent="0.2">
      <c r="A109" s="5" t="s">
        <v>1358</v>
      </c>
      <c r="B109" s="5" t="s">
        <v>44</v>
      </c>
      <c r="C109" s="26">
        <v>762807</v>
      </c>
    </row>
    <row r="110" spans="1:3" x14ac:dyDescent="0.2">
      <c r="A110" s="5"/>
      <c r="B110" s="5"/>
      <c r="C110" s="26"/>
    </row>
    <row r="111" spans="1:3" x14ac:dyDescent="0.2">
      <c r="A111" s="5"/>
      <c r="B111" s="27" t="s">
        <v>45</v>
      </c>
      <c r="C111" s="28">
        <v>4699755</v>
      </c>
    </row>
    <row r="112" spans="1:3" x14ac:dyDescent="0.2">
      <c r="A112" s="9"/>
      <c r="B112" s="18"/>
      <c r="C112" s="9"/>
    </row>
    <row r="113" spans="1:3" x14ac:dyDescent="0.2">
      <c r="A113" s="64" t="s">
        <v>7023</v>
      </c>
      <c r="B113" s="19"/>
    </row>
    <row r="114" spans="1:3" x14ac:dyDescent="0.2">
      <c r="A114" s="82" t="s">
        <v>6919</v>
      </c>
      <c r="B114" s="82"/>
      <c r="C114" s="82"/>
    </row>
    <row r="115" spans="1:3" x14ac:dyDescent="0.2">
      <c r="A115" s="64" t="s">
        <v>6917</v>
      </c>
      <c r="B115" s="19"/>
    </row>
    <row r="116" spans="1:3" x14ac:dyDescent="0.2">
      <c r="A116" s="29" t="s">
        <v>46</v>
      </c>
      <c r="B116" s="19"/>
    </row>
    <row r="117" spans="1:3" x14ac:dyDescent="0.2">
      <c r="B117" s="19"/>
    </row>
    <row r="118" spans="1:3" x14ac:dyDescent="0.2">
      <c r="B118" s="19"/>
    </row>
    <row r="119" spans="1:3" x14ac:dyDescent="0.2">
      <c r="B119" s="19"/>
    </row>
    <row r="120" spans="1:3" x14ac:dyDescent="0.2">
      <c r="B120" s="19"/>
    </row>
    <row r="121" spans="1:3" x14ac:dyDescent="0.2">
      <c r="B121" s="19"/>
    </row>
    <row r="122" spans="1:3" x14ac:dyDescent="0.2">
      <c r="B122" s="19"/>
    </row>
    <row r="123" spans="1:3" x14ac:dyDescent="0.2">
      <c r="B123" s="19"/>
    </row>
    <row r="124" spans="1:3" x14ac:dyDescent="0.2">
      <c r="B124" s="19"/>
    </row>
    <row r="125" spans="1:3" x14ac:dyDescent="0.2">
      <c r="B125" s="19"/>
    </row>
    <row r="126" spans="1:3" x14ac:dyDescent="0.2">
      <c r="B126" s="19"/>
    </row>
    <row r="127" spans="1:3" x14ac:dyDescent="0.2">
      <c r="B127" s="19"/>
    </row>
    <row r="128" spans="1:3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14:C114"/>
  </mergeCells>
  <hyperlinks>
    <hyperlink ref="A114" r:id="rId1" xr:uid="{AF242EDD-ADB6-4D76-B55E-9BDB5FF898E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6120</v>
      </c>
    </row>
    <row r="3" spans="1:3" x14ac:dyDescent="0.2">
      <c r="A3" s="4" t="s">
        <v>6240</v>
      </c>
    </row>
    <row r="4" spans="1:3" x14ac:dyDescent="0.2">
      <c r="A4" t="s">
        <v>6241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6240</v>
      </c>
      <c r="C7" s="8" t="s">
        <v>6242</v>
      </c>
    </row>
    <row r="8" spans="1:3" x14ac:dyDescent="0.2">
      <c r="A8" s="5" t="s">
        <v>6139</v>
      </c>
      <c r="B8" s="5" t="s">
        <v>6243</v>
      </c>
      <c r="C8" s="26">
        <v>73617</v>
      </c>
    </row>
    <row r="9" spans="1:3" x14ac:dyDescent="0.2">
      <c r="A9" s="5" t="s">
        <v>52</v>
      </c>
      <c r="B9" s="5" t="s">
        <v>6141</v>
      </c>
      <c r="C9" s="26">
        <v>74385</v>
      </c>
    </row>
    <row r="10" spans="1:3" x14ac:dyDescent="0.2">
      <c r="A10" s="5" t="s">
        <v>53</v>
      </c>
      <c r="B10" s="5" t="s">
        <v>6142</v>
      </c>
      <c r="C10" s="26">
        <v>65526</v>
      </c>
    </row>
    <row r="11" spans="1:3" x14ac:dyDescent="0.2">
      <c r="A11" s="5" t="s">
        <v>54</v>
      </c>
      <c r="B11" s="5" t="s">
        <v>6143</v>
      </c>
      <c r="C11" s="26">
        <v>57045</v>
      </c>
    </row>
    <row r="12" spans="1:3" x14ac:dyDescent="0.2">
      <c r="A12" s="5" t="s">
        <v>55</v>
      </c>
      <c r="B12" s="5" t="s">
        <v>6144</v>
      </c>
      <c r="C12" s="26">
        <v>45561</v>
      </c>
    </row>
    <row r="13" spans="1:3" x14ac:dyDescent="0.2">
      <c r="A13" s="5" t="s">
        <v>56</v>
      </c>
      <c r="B13" s="5" t="s">
        <v>6145</v>
      </c>
      <c r="C13" s="26">
        <v>42252</v>
      </c>
    </row>
    <row r="14" spans="1:3" x14ac:dyDescent="0.2">
      <c r="A14" s="5" t="s">
        <v>57</v>
      </c>
      <c r="B14" s="5" t="s">
        <v>6146</v>
      </c>
      <c r="C14" s="26">
        <v>39510</v>
      </c>
    </row>
    <row r="15" spans="1:3" x14ac:dyDescent="0.2">
      <c r="A15" s="5" t="s">
        <v>58</v>
      </c>
      <c r="B15" s="5" t="s">
        <v>6147</v>
      </c>
      <c r="C15" s="26">
        <v>36819</v>
      </c>
    </row>
    <row r="16" spans="1:3" x14ac:dyDescent="0.2">
      <c r="A16" s="5" t="s">
        <v>59</v>
      </c>
      <c r="B16" s="5" t="s">
        <v>6148</v>
      </c>
      <c r="C16" s="26">
        <v>37497</v>
      </c>
    </row>
    <row r="17" spans="1:3" x14ac:dyDescent="0.2">
      <c r="A17" s="5" t="s">
        <v>60</v>
      </c>
      <c r="B17" s="5" t="s">
        <v>6149</v>
      </c>
      <c r="C17" s="26">
        <v>46473</v>
      </c>
    </row>
    <row r="18" spans="1:3" x14ac:dyDescent="0.2">
      <c r="A18" s="5" t="s">
        <v>61</v>
      </c>
      <c r="B18" s="5" t="s">
        <v>6150</v>
      </c>
      <c r="C18" s="26">
        <v>44856</v>
      </c>
    </row>
    <row r="19" spans="1:3" x14ac:dyDescent="0.2">
      <c r="A19" s="5" t="s">
        <v>62</v>
      </c>
      <c r="B19" s="5" t="s">
        <v>6151</v>
      </c>
      <c r="C19" s="26">
        <v>41577</v>
      </c>
    </row>
    <row r="20" spans="1:3" x14ac:dyDescent="0.2">
      <c r="A20" s="5" t="s">
        <v>63</v>
      </c>
      <c r="B20" s="5" t="s">
        <v>6152</v>
      </c>
      <c r="C20" s="26">
        <v>36525</v>
      </c>
    </row>
    <row r="21" spans="1:3" x14ac:dyDescent="0.2">
      <c r="A21" s="5" t="s">
        <v>64</v>
      </c>
      <c r="B21" s="5" t="s">
        <v>6153</v>
      </c>
      <c r="C21" s="26">
        <v>32625</v>
      </c>
    </row>
    <row r="22" spans="1:3" x14ac:dyDescent="0.2">
      <c r="A22" s="5" t="s">
        <v>65</v>
      </c>
      <c r="B22" s="5" t="s">
        <v>6154</v>
      </c>
      <c r="C22" s="26">
        <v>34881</v>
      </c>
    </row>
    <row r="23" spans="1:3" x14ac:dyDescent="0.2">
      <c r="A23" s="5" t="s">
        <v>66</v>
      </c>
      <c r="B23" s="5" t="s">
        <v>6155</v>
      </c>
      <c r="C23" s="26">
        <v>42153</v>
      </c>
    </row>
    <row r="24" spans="1:3" x14ac:dyDescent="0.2">
      <c r="A24" s="5" t="s">
        <v>67</v>
      </c>
      <c r="B24" s="5" t="s">
        <v>6156</v>
      </c>
      <c r="C24" s="26">
        <v>39765</v>
      </c>
    </row>
    <row r="25" spans="1:3" x14ac:dyDescent="0.2">
      <c r="A25" s="5" t="s">
        <v>68</v>
      </c>
      <c r="B25" s="5" t="s">
        <v>6157</v>
      </c>
      <c r="C25" s="26">
        <v>30516</v>
      </c>
    </row>
    <row r="26" spans="1:3" x14ac:dyDescent="0.2">
      <c r="A26" s="5" t="s">
        <v>69</v>
      </c>
      <c r="B26" s="5" t="s">
        <v>6158</v>
      </c>
      <c r="C26" s="26">
        <v>25149</v>
      </c>
    </row>
    <row r="27" spans="1:3" x14ac:dyDescent="0.2">
      <c r="A27" s="5" t="s">
        <v>70</v>
      </c>
      <c r="B27" s="5" t="s">
        <v>6159</v>
      </c>
      <c r="C27" s="26">
        <v>18180</v>
      </c>
    </row>
    <row r="28" spans="1:3" x14ac:dyDescent="0.2">
      <c r="A28" s="5" t="s">
        <v>71</v>
      </c>
      <c r="B28" s="5" t="s">
        <v>6160</v>
      </c>
      <c r="C28" s="26">
        <v>19671</v>
      </c>
    </row>
    <row r="29" spans="1:3" x14ac:dyDescent="0.2">
      <c r="A29" s="5" t="s">
        <v>72</v>
      </c>
      <c r="B29" s="5" t="s">
        <v>6161</v>
      </c>
      <c r="C29" s="26">
        <v>22386</v>
      </c>
    </row>
    <row r="30" spans="1:3" x14ac:dyDescent="0.2">
      <c r="A30" s="5" t="s">
        <v>73</v>
      </c>
      <c r="B30" s="5" t="s">
        <v>6162</v>
      </c>
      <c r="C30" s="26">
        <v>21420</v>
      </c>
    </row>
    <row r="31" spans="1:3" x14ac:dyDescent="0.2">
      <c r="A31" s="5" t="s">
        <v>74</v>
      </c>
      <c r="B31" s="5" t="s">
        <v>6163</v>
      </c>
      <c r="C31" s="26">
        <v>16806</v>
      </c>
    </row>
    <row r="32" spans="1:3" x14ac:dyDescent="0.2">
      <c r="A32" s="5" t="s">
        <v>75</v>
      </c>
      <c r="B32" s="5" t="s">
        <v>6164</v>
      </c>
      <c r="C32" s="26">
        <v>11940</v>
      </c>
    </row>
    <row r="33" spans="1:3" x14ac:dyDescent="0.2">
      <c r="A33" s="5" t="s">
        <v>76</v>
      </c>
      <c r="B33" s="5" t="s">
        <v>6165</v>
      </c>
      <c r="C33" s="26">
        <v>9090</v>
      </c>
    </row>
    <row r="34" spans="1:3" x14ac:dyDescent="0.2">
      <c r="A34" s="5" t="s">
        <v>77</v>
      </c>
      <c r="B34" s="5" t="s">
        <v>6166</v>
      </c>
      <c r="C34" s="26">
        <v>8280</v>
      </c>
    </row>
    <row r="35" spans="1:3" x14ac:dyDescent="0.2">
      <c r="A35" s="5" t="s">
        <v>78</v>
      </c>
      <c r="B35" s="5" t="s">
        <v>6167</v>
      </c>
      <c r="C35" s="26">
        <v>9483</v>
      </c>
    </row>
    <row r="36" spans="1:3" x14ac:dyDescent="0.2">
      <c r="A36" s="5" t="s">
        <v>79</v>
      </c>
      <c r="B36" s="5" t="s">
        <v>6168</v>
      </c>
      <c r="C36" s="26">
        <v>12426</v>
      </c>
    </row>
    <row r="37" spans="1:3" x14ac:dyDescent="0.2">
      <c r="A37" s="5" t="s">
        <v>80</v>
      </c>
      <c r="B37" s="5" t="s">
        <v>6169</v>
      </c>
      <c r="C37" s="26">
        <v>11838</v>
      </c>
    </row>
    <row r="38" spans="1:3" x14ac:dyDescent="0.2">
      <c r="A38" s="5" t="s">
        <v>81</v>
      </c>
      <c r="B38" s="5" t="s">
        <v>6170</v>
      </c>
      <c r="C38" s="26">
        <v>12513</v>
      </c>
    </row>
    <row r="39" spans="1:3" x14ac:dyDescent="0.2">
      <c r="A39" s="5" t="s">
        <v>82</v>
      </c>
      <c r="B39" s="5" t="s">
        <v>6171</v>
      </c>
      <c r="C39" s="26">
        <v>11364</v>
      </c>
    </row>
    <row r="40" spans="1:3" x14ac:dyDescent="0.2">
      <c r="A40" s="5" t="s">
        <v>83</v>
      </c>
      <c r="B40" s="5" t="s">
        <v>6172</v>
      </c>
      <c r="C40" s="26">
        <v>8025</v>
      </c>
    </row>
    <row r="41" spans="1:3" x14ac:dyDescent="0.2">
      <c r="A41" s="5" t="s">
        <v>84</v>
      </c>
      <c r="B41" s="5" t="s">
        <v>6173</v>
      </c>
      <c r="C41" s="26">
        <v>6501</v>
      </c>
    </row>
    <row r="42" spans="1:3" x14ac:dyDescent="0.2">
      <c r="A42" s="5" t="s">
        <v>85</v>
      </c>
      <c r="B42" s="5" t="s">
        <v>6174</v>
      </c>
      <c r="C42" s="26">
        <v>5826</v>
      </c>
    </row>
    <row r="43" spans="1:3" x14ac:dyDescent="0.2">
      <c r="A43" s="5" t="s">
        <v>86</v>
      </c>
      <c r="B43" s="5" t="s">
        <v>6175</v>
      </c>
      <c r="C43" s="26">
        <v>6600</v>
      </c>
    </row>
    <row r="44" spans="1:3" x14ac:dyDescent="0.2">
      <c r="A44" s="5" t="s">
        <v>87</v>
      </c>
      <c r="B44" s="5" t="s">
        <v>6176</v>
      </c>
      <c r="C44" s="26">
        <v>6414</v>
      </c>
    </row>
    <row r="45" spans="1:3" x14ac:dyDescent="0.2">
      <c r="A45" s="5" t="s">
        <v>88</v>
      </c>
      <c r="B45" s="5" t="s">
        <v>6177</v>
      </c>
      <c r="C45" s="26">
        <v>6204</v>
      </c>
    </row>
    <row r="46" spans="1:3" x14ac:dyDescent="0.2">
      <c r="A46" s="5" t="s">
        <v>89</v>
      </c>
      <c r="B46" s="5" t="s">
        <v>6178</v>
      </c>
      <c r="C46" s="26">
        <v>6246</v>
      </c>
    </row>
    <row r="47" spans="1:3" x14ac:dyDescent="0.2">
      <c r="A47" s="5" t="s">
        <v>90</v>
      </c>
      <c r="B47" s="5" t="s">
        <v>6179</v>
      </c>
      <c r="C47" s="26">
        <v>4683</v>
      </c>
    </row>
    <row r="48" spans="1:3" x14ac:dyDescent="0.2">
      <c r="A48" s="5" t="s">
        <v>91</v>
      </c>
      <c r="B48" s="5" t="s">
        <v>6180</v>
      </c>
      <c r="C48" s="26">
        <v>4896</v>
      </c>
    </row>
    <row r="49" spans="1:3" x14ac:dyDescent="0.2">
      <c r="A49" s="5" t="s">
        <v>92</v>
      </c>
      <c r="B49" s="5" t="s">
        <v>6181</v>
      </c>
      <c r="C49" s="26">
        <v>4935</v>
      </c>
    </row>
    <row r="50" spans="1:3" x14ac:dyDescent="0.2">
      <c r="A50" s="5" t="s">
        <v>93</v>
      </c>
      <c r="B50" s="5" t="s">
        <v>6182</v>
      </c>
      <c r="C50" s="26">
        <v>7188</v>
      </c>
    </row>
    <row r="51" spans="1:3" x14ac:dyDescent="0.2">
      <c r="A51" s="5" t="s">
        <v>94</v>
      </c>
      <c r="B51" s="5" t="s">
        <v>6183</v>
      </c>
      <c r="C51" s="26">
        <v>12921</v>
      </c>
    </row>
    <row r="52" spans="1:3" x14ac:dyDescent="0.2">
      <c r="A52" s="5" t="s">
        <v>95</v>
      </c>
      <c r="B52" s="5" t="s">
        <v>6184</v>
      </c>
      <c r="C52" s="26">
        <v>13665</v>
      </c>
    </row>
    <row r="53" spans="1:3" x14ac:dyDescent="0.2">
      <c r="A53" s="5" t="s">
        <v>96</v>
      </c>
      <c r="B53" s="5" t="s">
        <v>6185</v>
      </c>
      <c r="C53" s="26">
        <v>10560</v>
      </c>
    </row>
    <row r="54" spans="1:3" x14ac:dyDescent="0.2">
      <c r="A54" s="5" t="s">
        <v>97</v>
      </c>
      <c r="B54" s="5" t="s">
        <v>6186</v>
      </c>
      <c r="C54" s="26">
        <v>8637</v>
      </c>
    </row>
    <row r="55" spans="1:3" x14ac:dyDescent="0.2">
      <c r="A55" s="5" t="s">
        <v>98</v>
      </c>
      <c r="B55" s="5" t="s">
        <v>6187</v>
      </c>
      <c r="C55" s="26">
        <v>7011</v>
      </c>
    </row>
    <row r="56" spans="1:3" x14ac:dyDescent="0.2">
      <c r="A56" s="5" t="s">
        <v>99</v>
      </c>
      <c r="B56" s="5" t="s">
        <v>6188</v>
      </c>
      <c r="C56" s="26">
        <v>6141</v>
      </c>
    </row>
    <row r="57" spans="1:3" x14ac:dyDescent="0.2">
      <c r="A57" s="5" t="s">
        <v>100</v>
      </c>
      <c r="B57" s="5" t="s">
        <v>6189</v>
      </c>
      <c r="C57" s="26">
        <v>4284</v>
      </c>
    </row>
    <row r="58" spans="1:3" x14ac:dyDescent="0.2">
      <c r="A58" s="5" t="s">
        <v>101</v>
      </c>
      <c r="B58" s="5" t="s">
        <v>6190</v>
      </c>
      <c r="C58" s="26">
        <v>5685</v>
      </c>
    </row>
    <row r="59" spans="1:3" x14ac:dyDescent="0.2">
      <c r="A59" s="5" t="s">
        <v>102</v>
      </c>
      <c r="B59" s="5" t="s">
        <v>6191</v>
      </c>
      <c r="C59" s="26">
        <v>7050</v>
      </c>
    </row>
    <row r="60" spans="1:3" x14ac:dyDescent="0.2">
      <c r="A60" s="5" t="s">
        <v>103</v>
      </c>
      <c r="B60" s="5" t="s">
        <v>6192</v>
      </c>
      <c r="C60" s="26">
        <v>6390</v>
      </c>
    </row>
    <row r="61" spans="1:3" x14ac:dyDescent="0.2">
      <c r="A61" s="5" t="s">
        <v>104</v>
      </c>
      <c r="B61" s="5" t="s">
        <v>6193</v>
      </c>
      <c r="C61" s="26">
        <v>6495</v>
      </c>
    </row>
    <row r="62" spans="1:3" x14ac:dyDescent="0.2">
      <c r="A62" s="5" t="s">
        <v>105</v>
      </c>
      <c r="B62" s="5" t="s">
        <v>6194</v>
      </c>
      <c r="C62" s="26">
        <v>6066</v>
      </c>
    </row>
    <row r="63" spans="1:3" x14ac:dyDescent="0.2">
      <c r="A63" s="5" t="s">
        <v>106</v>
      </c>
      <c r="B63" s="5" t="s">
        <v>6195</v>
      </c>
      <c r="C63" s="26">
        <v>5499</v>
      </c>
    </row>
    <row r="64" spans="1:3" x14ac:dyDescent="0.2">
      <c r="A64" s="5" t="s">
        <v>107</v>
      </c>
      <c r="B64" s="5" t="s">
        <v>6196</v>
      </c>
      <c r="C64" s="26">
        <v>5175</v>
      </c>
    </row>
    <row r="65" spans="1:3" x14ac:dyDescent="0.2">
      <c r="A65" s="5" t="s">
        <v>108</v>
      </c>
      <c r="B65" s="5" t="s">
        <v>6197</v>
      </c>
      <c r="C65" s="26">
        <v>4188</v>
      </c>
    </row>
    <row r="66" spans="1:3" x14ac:dyDescent="0.2">
      <c r="A66" s="5" t="s">
        <v>109</v>
      </c>
      <c r="B66" s="5" t="s">
        <v>6198</v>
      </c>
      <c r="C66" s="26">
        <v>4323</v>
      </c>
    </row>
    <row r="67" spans="1:3" x14ac:dyDescent="0.2">
      <c r="A67" s="5" t="s">
        <v>110</v>
      </c>
      <c r="B67" s="5" t="s">
        <v>6199</v>
      </c>
      <c r="C67" s="26">
        <v>4107</v>
      </c>
    </row>
    <row r="68" spans="1:3" x14ac:dyDescent="0.2">
      <c r="A68" s="5" t="s">
        <v>111</v>
      </c>
      <c r="B68" s="5" t="s">
        <v>6200</v>
      </c>
      <c r="C68" s="26">
        <v>4101</v>
      </c>
    </row>
    <row r="69" spans="1:3" x14ac:dyDescent="0.2">
      <c r="A69" s="5" t="s">
        <v>112</v>
      </c>
      <c r="B69" s="5" t="s">
        <v>6201</v>
      </c>
      <c r="C69" s="26">
        <v>3729</v>
      </c>
    </row>
    <row r="70" spans="1:3" x14ac:dyDescent="0.2">
      <c r="A70" s="5" t="s">
        <v>113</v>
      </c>
      <c r="B70" s="5" t="s">
        <v>6202</v>
      </c>
      <c r="C70" s="26">
        <v>3234</v>
      </c>
    </row>
    <row r="71" spans="1:3" x14ac:dyDescent="0.2">
      <c r="A71" s="5" t="s">
        <v>114</v>
      </c>
      <c r="B71" s="5" t="s">
        <v>6203</v>
      </c>
      <c r="C71" s="26">
        <v>2778</v>
      </c>
    </row>
    <row r="72" spans="1:3" x14ac:dyDescent="0.2">
      <c r="A72" s="5" t="s">
        <v>115</v>
      </c>
      <c r="B72" s="5" t="s">
        <v>6204</v>
      </c>
      <c r="C72" s="26">
        <v>3447</v>
      </c>
    </row>
    <row r="73" spans="1:3" x14ac:dyDescent="0.2">
      <c r="A73" s="5" t="s">
        <v>116</v>
      </c>
      <c r="B73" s="5" t="s">
        <v>6205</v>
      </c>
      <c r="C73" s="26">
        <v>4185</v>
      </c>
    </row>
    <row r="74" spans="1:3" x14ac:dyDescent="0.2">
      <c r="A74" s="5" t="s">
        <v>117</v>
      </c>
      <c r="B74" s="5" t="s">
        <v>6206</v>
      </c>
      <c r="C74" s="26">
        <v>3417</v>
      </c>
    </row>
    <row r="75" spans="1:3" x14ac:dyDescent="0.2">
      <c r="A75" s="5" t="s">
        <v>118</v>
      </c>
      <c r="B75" s="5" t="s">
        <v>6207</v>
      </c>
      <c r="C75" s="26">
        <v>2115</v>
      </c>
    </row>
    <row r="76" spans="1:3" x14ac:dyDescent="0.2">
      <c r="A76" s="5" t="s">
        <v>119</v>
      </c>
      <c r="B76" s="5" t="s">
        <v>6208</v>
      </c>
      <c r="C76" s="26">
        <v>2148</v>
      </c>
    </row>
    <row r="77" spans="1:3" x14ac:dyDescent="0.2">
      <c r="A77" s="5" t="s">
        <v>120</v>
      </c>
      <c r="B77" s="5" t="s">
        <v>6209</v>
      </c>
      <c r="C77" s="26">
        <v>1386</v>
      </c>
    </row>
    <row r="78" spans="1:3" x14ac:dyDescent="0.2">
      <c r="A78" s="5" t="s">
        <v>121</v>
      </c>
      <c r="B78" s="5" t="s">
        <v>6210</v>
      </c>
      <c r="C78" s="26">
        <v>1086</v>
      </c>
    </row>
    <row r="79" spans="1:3" x14ac:dyDescent="0.2">
      <c r="A79" s="5" t="s">
        <v>122</v>
      </c>
      <c r="B79" s="5" t="s">
        <v>6211</v>
      </c>
      <c r="C79" s="26">
        <v>915</v>
      </c>
    </row>
    <row r="80" spans="1:3" x14ac:dyDescent="0.2">
      <c r="A80" s="5" t="s">
        <v>123</v>
      </c>
      <c r="B80" s="5" t="s">
        <v>6212</v>
      </c>
      <c r="C80" s="26">
        <v>738</v>
      </c>
    </row>
    <row r="81" spans="1:3" x14ac:dyDescent="0.2">
      <c r="A81" s="5" t="s">
        <v>124</v>
      </c>
      <c r="B81" s="5" t="s">
        <v>6213</v>
      </c>
      <c r="C81" s="26">
        <v>528</v>
      </c>
    </row>
    <row r="82" spans="1:3" x14ac:dyDescent="0.2">
      <c r="A82" s="5" t="s">
        <v>125</v>
      </c>
      <c r="B82" s="5" t="s">
        <v>6214</v>
      </c>
      <c r="C82" s="26">
        <v>153</v>
      </c>
    </row>
    <row r="83" spans="1:3" x14ac:dyDescent="0.2">
      <c r="A83" s="5" t="s">
        <v>126</v>
      </c>
      <c r="B83" s="5" t="s">
        <v>6215</v>
      </c>
      <c r="C83" s="26">
        <v>84</v>
      </c>
    </row>
    <row r="84" spans="1:3" x14ac:dyDescent="0.2">
      <c r="A84" s="5" t="s">
        <v>127</v>
      </c>
      <c r="B84" s="5" t="s">
        <v>6216</v>
      </c>
      <c r="C84" s="26">
        <v>123</v>
      </c>
    </row>
    <row r="85" spans="1:3" x14ac:dyDescent="0.2">
      <c r="A85" s="5" t="s">
        <v>128</v>
      </c>
      <c r="B85" s="5" t="s">
        <v>6217</v>
      </c>
      <c r="C85" s="26">
        <v>207</v>
      </c>
    </row>
    <row r="86" spans="1:3" x14ac:dyDescent="0.2">
      <c r="A86" s="5" t="s">
        <v>129</v>
      </c>
      <c r="B86" s="5" t="s">
        <v>6218</v>
      </c>
      <c r="C86" s="26">
        <v>363</v>
      </c>
    </row>
    <row r="87" spans="1:3" x14ac:dyDescent="0.2">
      <c r="A87" s="5" t="s">
        <v>130</v>
      </c>
      <c r="B87" s="5" t="s">
        <v>6219</v>
      </c>
      <c r="C87" s="26">
        <v>255</v>
      </c>
    </row>
    <row r="88" spans="1:3" x14ac:dyDescent="0.2">
      <c r="A88" s="5" t="s">
        <v>131</v>
      </c>
      <c r="B88" s="5" t="s">
        <v>6220</v>
      </c>
      <c r="C88" s="26">
        <v>180</v>
      </c>
    </row>
    <row r="89" spans="1:3" x14ac:dyDescent="0.2">
      <c r="A89" s="5" t="s">
        <v>132</v>
      </c>
      <c r="B89" s="5" t="s">
        <v>6221</v>
      </c>
      <c r="C89" s="26">
        <v>126</v>
      </c>
    </row>
    <row r="90" spans="1:3" x14ac:dyDescent="0.2">
      <c r="A90" s="5" t="s">
        <v>133</v>
      </c>
      <c r="B90" s="5" t="s">
        <v>6222</v>
      </c>
      <c r="C90" s="26">
        <v>108</v>
      </c>
    </row>
    <row r="91" spans="1:3" x14ac:dyDescent="0.2">
      <c r="A91" s="5" t="s">
        <v>134</v>
      </c>
      <c r="B91" s="5" t="s">
        <v>6223</v>
      </c>
      <c r="C91" s="26">
        <v>96</v>
      </c>
    </row>
    <row r="92" spans="1:3" x14ac:dyDescent="0.2">
      <c r="A92" s="5" t="s">
        <v>135</v>
      </c>
      <c r="B92" s="5" t="s">
        <v>6224</v>
      </c>
      <c r="C92" s="26">
        <v>57</v>
      </c>
    </row>
    <row r="93" spans="1:3" x14ac:dyDescent="0.2">
      <c r="A93" s="5" t="s">
        <v>136</v>
      </c>
      <c r="B93" s="5" t="s">
        <v>6225</v>
      </c>
      <c r="C93" s="26">
        <v>51</v>
      </c>
    </row>
    <row r="94" spans="1:3" x14ac:dyDescent="0.2">
      <c r="A94" s="5" t="s">
        <v>137</v>
      </c>
      <c r="B94" s="5" t="s">
        <v>6226</v>
      </c>
      <c r="C94" s="26">
        <v>45</v>
      </c>
    </row>
    <row r="95" spans="1:3" x14ac:dyDescent="0.2">
      <c r="A95" s="5" t="s">
        <v>138</v>
      </c>
      <c r="B95" s="5" t="s">
        <v>6227</v>
      </c>
      <c r="C95" s="26">
        <v>78</v>
      </c>
    </row>
    <row r="96" spans="1:3" x14ac:dyDescent="0.2">
      <c r="A96" s="5" t="s">
        <v>139</v>
      </c>
      <c r="B96" s="5" t="s">
        <v>6228</v>
      </c>
      <c r="C96" s="26">
        <v>87</v>
      </c>
    </row>
    <row r="97" spans="1:5" x14ac:dyDescent="0.2">
      <c r="A97" s="5" t="s">
        <v>140</v>
      </c>
      <c r="B97" s="5" t="s">
        <v>6229</v>
      </c>
      <c r="C97" s="26">
        <v>54</v>
      </c>
    </row>
    <row r="98" spans="1:5" x14ac:dyDescent="0.2">
      <c r="A98" s="5" t="s">
        <v>141</v>
      </c>
      <c r="B98" s="5" t="s">
        <v>6230</v>
      </c>
      <c r="C98" s="26">
        <v>57</v>
      </c>
    </row>
    <row r="99" spans="1:5" x14ac:dyDescent="0.2">
      <c r="A99" s="5" t="s">
        <v>142</v>
      </c>
      <c r="B99" s="5" t="s">
        <v>6231</v>
      </c>
      <c r="C99" s="26">
        <v>84</v>
      </c>
    </row>
    <row r="100" spans="1:5" x14ac:dyDescent="0.2">
      <c r="A100" s="5" t="s">
        <v>143</v>
      </c>
      <c r="B100" s="5" t="s">
        <v>6232</v>
      </c>
      <c r="C100" s="26">
        <v>75</v>
      </c>
    </row>
    <row r="101" spans="1:5" x14ac:dyDescent="0.2">
      <c r="A101" s="5" t="s">
        <v>144</v>
      </c>
      <c r="B101" s="5" t="s">
        <v>6233</v>
      </c>
      <c r="C101" s="26">
        <v>45</v>
      </c>
    </row>
    <row r="102" spans="1:5" x14ac:dyDescent="0.2">
      <c r="A102" s="5" t="s">
        <v>145</v>
      </c>
      <c r="B102" s="5" t="s">
        <v>6234</v>
      </c>
      <c r="C102" s="26">
        <v>39</v>
      </c>
    </row>
    <row r="103" spans="1:5" x14ac:dyDescent="0.2">
      <c r="A103" s="5" t="s">
        <v>146</v>
      </c>
      <c r="B103" s="5" t="s">
        <v>6235</v>
      </c>
      <c r="C103" s="26">
        <v>27</v>
      </c>
    </row>
    <row r="104" spans="1:5" x14ac:dyDescent="0.2">
      <c r="A104" s="5" t="s">
        <v>147</v>
      </c>
      <c r="B104" s="5" t="s">
        <v>6236</v>
      </c>
      <c r="C104" s="26">
        <v>12</v>
      </c>
    </row>
    <row r="105" spans="1:5" x14ac:dyDescent="0.2">
      <c r="A105" s="5" t="s">
        <v>148</v>
      </c>
      <c r="B105" s="5" t="s">
        <v>6244</v>
      </c>
      <c r="C105" s="26">
        <v>42</v>
      </c>
    </row>
    <row r="106" spans="1:5" x14ac:dyDescent="0.2">
      <c r="A106" s="5"/>
      <c r="B106" s="5" t="s">
        <v>40</v>
      </c>
      <c r="C106" s="26">
        <v>1254108</v>
      </c>
      <c r="E106" s="21"/>
    </row>
    <row r="107" spans="1:5" x14ac:dyDescent="0.2">
      <c r="A107" s="5" t="s">
        <v>1357</v>
      </c>
      <c r="B107" s="5" t="s">
        <v>42</v>
      </c>
      <c r="C107" s="26">
        <v>1245</v>
      </c>
    </row>
    <row r="108" spans="1:5" x14ac:dyDescent="0.2">
      <c r="A108" s="5" t="s">
        <v>6245</v>
      </c>
      <c r="B108" s="5" t="s">
        <v>1099</v>
      </c>
      <c r="C108" s="26">
        <v>0</v>
      </c>
    </row>
    <row r="109" spans="1:5" x14ac:dyDescent="0.2">
      <c r="A109" s="5" t="s">
        <v>1358</v>
      </c>
      <c r="B109" s="5" t="s">
        <v>44</v>
      </c>
      <c r="C109" s="26">
        <v>16422</v>
      </c>
    </row>
    <row r="110" spans="1:5" x14ac:dyDescent="0.2">
      <c r="A110" s="5"/>
      <c r="B110" s="5"/>
      <c r="C110" s="26"/>
    </row>
    <row r="111" spans="1:5" x14ac:dyDescent="0.2">
      <c r="A111" s="5"/>
      <c r="B111" s="27" t="s">
        <v>45</v>
      </c>
      <c r="C111" s="28">
        <v>1271775</v>
      </c>
    </row>
    <row r="112" spans="1:5" x14ac:dyDescent="0.2">
      <c r="A112" s="9"/>
      <c r="B112" s="18"/>
      <c r="C112" s="9"/>
    </row>
    <row r="113" spans="1:3" x14ac:dyDescent="0.2">
      <c r="A113" s="64" t="s">
        <v>7024</v>
      </c>
      <c r="B113" s="19"/>
    </row>
    <row r="114" spans="1:3" x14ac:dyDescent="0.2">
      <c r="A114" s="82" t="s">
        <v>6919</v>
      </c>
      <c r="B114" s="82"/>
      <c r="C114" s="82"/>
    </row>
    <row r="115" spans="1:3" x14ac:dyDescent="0.2">
      <c r="A115" s="64" t="s">
        <v>6917</v>
      </c>
      <c r="B115" s="19"/>
    </row>
    <row r="116" spans="1:3" x14ac:dyDescent="0.2">
      <c r="A116" s="29" t="s">
        <v>46</v>
      </c>
      <c r="B116" s="19"/>
    </row>
    <row r="117" spans="1:3" x14ac:dyDescent="0.2">
      <c r="B117" s="19"/>
    </row>
    <row r="118" spans="1:3" x14ac:dyDescent="0.2">
      <c r="B118" s="19"/>
    </row>
    <row r="119" spans="1:3" x14ac:dyDescent="0.2">
      <c r="B119" s="19"/>
    </row>
    <row r="120" spans="1:3" x14ac:dyDescent="0.2">
      <c r="B120" s="19"/>
    </row>
    <row r="121" spans="1:3" x14ac:dyDescent="0.2">
      <c r="B121" s="19"/>
    </row>
    <row r="122" spans="1:3" x14ac:dyDescent="0.2">
      <c r="B122" s="19"/>
    </row>
    <row r="123" spans="1:3" x14ac:dyDescent="0.2">
      <c r="B123" s="19"/>
    </row>
    <row r="124" spans="1:3" x14ac:dyDescent="0.2">
      <c r="B124" s="19"/>
    </row>
    <row r="125" spans="1:3" x14ac:dyDescent="0.2">
      <c r="B125" s="19"/>
    </row>
    <row r="126" spans="1:3" x14ac:dyDescent="0.2">
      <c r="B126" s="19"/>
    </row>
    <row r="127" spans="1:3" x14ac:dyDescent="0.2">
      <c r="B127" s="19"/>
    </row>
    <row r="128" spans="1:3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14:C114"/>
  </mergeCells>
  <hyperlinks>
    <hyperlink ref="A114" r:id="rId1" xr:uid="{90135603-FE5A-4A2E-8298-7DEBA6EDFC41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BE43-F4EA-4C14-AE76-5705A51A19E0}">
  <dimension ref="A1:I1033"/>
  <sheetViews>
    <sheetView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53"/>
    <col min="2" max="2" width="33.7109375" style="53" customWidth="1"/>
    <col min="3" max="4" width="18.7109375" style="53" customWidth="1"/>
    <col min="5" max="16384" width="9.140625" style="53"/>
  </cols>
  <sheetData>
    <row r="1" spans="1:4" x14ac:dyDescent="0.2">
      <c r="A1" s="70" t="s">
        <v>21</v>
      </c>
    </row>
    <row r="3" spans="1:4" x14ac:dyDescent="0.2">
      <c r="A3" s="54" t="s">
        <v>173</v>
      </c>
    </row>
    <row r="4" spans="1:4" x14ac:dyDescent="0.2">
      <c r="A4" s="53" t="s">
        <v>49</v>
      </c>
    </row>
    <row r="5" spans="1:4" x14ac:dyDescent="0.2">
      <c r="A5" s="53" t="s">
        <v>19</v>
      </c>
    </row>
    <row r="7" spans="1:4" ht="22.5" x14ac:dyDescent="0.2">
      <c r="A7" s="55" t="s">
        <v>24</v>
      </c>
      <c r="B7" s="56" t="s">
        <v>173</v>
      </c>
      <c r="C7" s="65" t="s">
        <v>50</v>
      </c>
      <c r="D7" s="57" t="s">
        <v>51</v>
      </c>
    </row>
    <row r="8" spans="1:4" x14ac:dyDescent="0.2">
      <c r="A8" s="58" t="s">
        <v>721</v>
      </c>
      <c r="B8" s="58" t="s">
        <v>722</v>
      </c>
      <c r="C8" s="59">
        <v>15</v>
      </c>
      <c r="D8" s="59">
        <v>15</v>
      </c>
    </row>
    <row r="9" spans="1:4" x14ac:dyDescent="0.2">
      <c r="A9" s="58" t="s">
        <v>174</v>
      </c>
      <c r="B9" s="58" t="s">
        <v>175</v>
      </c>
      <c r="C9" s="59">
        <v>0</v>
      </c>
      <c r="D9" s="59">
        <v>0</v>
      </c>
    </row>
    <row r="10" spans="1:4" x14ac:dyDescent="0.2">
      <c r="A10" s="58" t="s">
        <v>176</v>
      </c>
      <c r="B10" s="58" t="s">
        <v>177</v>
      </c>
      <c r="C10" s="59">
        <v>83622</v>
      </c>
      <c r="D10" s="59">
        <v>75696</v>
      </c>
    </row>
    <row r="11" spans="1:4" x14ac:dyDescent="0.2">
      <c r="A11" s="58" t="s">
        <v>178</v>
      </c>
      <c r="B11" s="58" t="s">
        <v>179</v>
      </c>
      <c r="C11" s="59">
        <v>114</v>
      </c>
      <c r="D11" s="59">
        <v>108</v>
      </c>
    </row>
    <row r="12" spans="1:4" x14ac:dyDescent="0.2">
      <c r="A12" s="58" t="s">
        <v>180</v>
      </c>
      <c r="B12" s="58" t="s">
        <v>181</v>
      </c>
      <c r="C12" s="59">
        <v>0</v>
      </c>
      <c r="D12" s="59">
        <v>0</v>
      </c>
    </row>
    <row r="13" spans="1:4" x14ac:dyDescent="0.2">
      <c r="A13" s="58" t="s">
        <v>182</v>
      </c>
      <c r="B13" s="58" t="s">
        <v>183</v>
      </c>
      <c r="C13" s="59">
        <v>3378357</v>
      </c>
      <c r="D13" s="59">
        <v>3370122</v>
      </c>
    </row>
    <row r="14" spans="1:4" x14ac:dyDescent="0.2">
      <c r="A14" s="58" t="s">
        <v>184</v>
      </c>
      <c r="B14" s="58" t="s">
        <v>185</v>
      </c>
      <c r="C14" s="59">
        <v>0</v>
      </c>
      <c r="D14" s="59">
        <v>0</v>
      </c>
    </row>
    <row r="15" spans="1:4" x14ac:dyDescent="0.2">
      <c r="A15" s="58" t="s">
        <v>186</v>
      </c>
      <c r="B15" s="58" t="s">
        <v>187</v>
      </c>
      <c r="C15" s="59">
        <v>381</v>
      </c>
      <c r="D15" s="59">
        <v>318</v>
      </c>
    </row>
    <row r="16" spans="1:4" x14ac:dyDescent="0.2">
      <c r="A16" s="58" t="s">
        <v>188</v>
      </c>
      <c r="B16" s="58" t="s">
        <v>189</v>
      </c>
      <c r="C16" s="59">
        <v>1587</v>
      </c>
      <c r="D16" s="59">
        <v>1482</v>
      </c>
    </row>
    <row r="17" spans="1:4" x14ac:dyDescent="0.2">
      <c r="A17" s="58" t="s">
        <v>190</v>
      </c>
      <c r="B17" s="58" t="s">
        <v>191</v>
      </c>
      <c r="C17" s="59">
        <v>1059</v>
      </c>
      <c r="D17" s="59">
        <v>741</v>
      </c>
    </row>
    <row r="18" spans="1:4" x14ac:dyDescent="0.2">
      <c r="A18" s="58" t="s">
        <v>192</v>
      </c>
      <c r="B18" s="58" t="s">
        <v>193</v>
      </c>
      <c r="C18" s="59">
        <v>2274</v>
      </c>
      <c r="D18" s="59">
        <v>1206</v>
      </c>
    </row>
    <row r="19" spans="1:4" x14ac:dyDescent="0.2">
      <c r="A19" s="58" t="s">
        <v>194</v>
      </c>
      <c r="B19" s="58" t="s">
        <v>195</v>
      </c>
      <c r="C19" s="59">
        <v>54</v>
      </c>
      <c r="D19" s="59">
        <v>51</v>
      </c>
    </row>
    <row r="20" spans="1:4" x14ac:dyDescent="0.2">
      <c r="A20" s="58" t="s">
        <v>196</v>
      </c>
      <c r="B20" s="58" t="s">
        <v>197</v>
      </c>
      <c r="C20" s="59">
        <v>2262</v>
      </c>
      <c r="D20" s="59">
        <v>2196</v>
      </c>
    </row>
    <row r="21" spans="1:4" x14ac:dyDescent="0.2">
      <c r="A21" s="58" t="s">
        <v>198</v>
      </c>
      <c r="B21" s="58" t="s">
        <v>199</v>
      </c>
      <c r="C21" s="59">
        <v>21</v>
      </c>
      <c r="D21" s="59">
        <v>21</v>
      </c>
    </row>
    <row r="22" spans="1:4" x14ac:dyDescent="0.2">
      <c r="A22" s="58" t="s">
        <v>200</v>
      </c>
      <c r="B22" s="58" t="s">
        <v>201</v>
      </c>
      <c r="C22" s="59">
        <v>21</v>
      </c>
      <c r="D22" s="59">
        <v>21</v>
      </c>
    </row>
    <row r="23" spans="1:4" x14ac:dyDescent="0.2">
      <c r="A23" s="58" t="s">
        <v>202</v>
      </c>
      <c r="B23" s="58" t="s">
        <v>203</v>
      </c>
      <c r="C23" s="59">
        <v>315</v>
      </c>
      <c r="D23" s="59">
        <v>312</v>
      </c>
    </row>
    <row r="24" spans="1:4" x14ac:dyDescent="0.2">
      <c r="A24" s="58" t="s">
        <v>204</v>
      </c>
      <c r="B24" s="58" t="s">
        <v>205</v>
      </c>
      <c r="C24" s="59">
        <v>21</v>
      </c>
      <c r="D24" s="59">
        <v>21</v>
      </c>
    </row>
    <row r="25" spans="1:4" x14ac:dyDescent="0.2">
      <c r="A25" s="58" t="s">
        <v>206</v>
      </c>
      <c r="B25" s="58" t="s">
        <v>207</v>
      </c>
      <c r="C25" s="59">
        <v>12</v>
      </c>
      <c r="D25" s="59">
        <v>12</v>
      </c>
    </row>
    <row r="26" spans="1:4" x14ac:dyDescent="0.2">
      <c r="A26" s="58" t="s">
        <v>208</v>
      </c>
      <c r="B26" s="58" t="s">
        <v>209</v>
      </c>
      <c r="C26" s="59">
        <v>0</v>
      </c>
      <c r="D26" s="59">
        <v>0</v>
      </c>
    </row>
    <row r="27" spans="1:4" x14ac:dyDescent="0.2">
      <c r="A27" s="58" t="s">
        <v>210</v>
      </c>
      <c r="B27" s="58" t="s">
        <v>211</v>
      </c>
      <c r="C27" s="59">
        <v>12069</v>
      </c>
      <c r="D27" s="59">
        <v>11925</v>
      </c>
    </row>
    <row r="28" spans="1:4" x14ac:dyDescent="0.2">
      <c r="A28" s="58" t="s">
        <v>212</v>
      </c>
      <c r="B28" s="58" t="s">
        <v>213</v>
      </c>
      <c r="C28" s="59">
        <v>63015</v>
      </c>
      <c r="D28" s="59">
        <v>62310</v>
      </c>
    </row>
    <row r="29" spans="1:4" x14ac:dyDescent="0.2">
      <c r="A29" s="58" t="s">
        <v>214</v>
      </c>
      <c r="B29" s="58" t="s">
        <v>215</v>
      </c>
      <c r="C29" s="59">
        <v>609</v>
      </c>
      <c r="D29" s="59">
        <v>474</v>
      </c>
    </row>
    <row r="30" spans="1:4" x14ac:dyDescent="0.2">
      <c r="A30" s="58" t="s">
        <v>216</v>
      </c>
      <c r="B30" s="58" t="s">
        <v>217</v>
      </c>
      <c r="C30" s="59">
        <v>4008</v>
      </c>
      <c r="D30" s="59">
        <v>3972</v>
      </c>
    </row>
    <row r="31" spans="1:4" x14ac:dyDescent="0.2">
      <c r="A31" s="58" t="s">
        <v>218</v>
      </c>
      <c r="B31" s="58" t="s">
        <v>219</v>
      </c>
      <c r="C31" s="59">
        <v>56814</v>
      </c>
      <c r="D31" s="59">
        <v>55512</v>
      </c>
    </row>
    <row r="32" spans="1:4" x14ac:dyDescent="0.2">
      <c r="A32" s="58" t="s">
        <v>220</v>
      </c>
      <c r="B32" s="58" t="s">
        <v>221</v>
      </c>
      <c r="C32" s="59">
        <v>882</v>
      </c>
      <c r="D32" s="59">
        <v>861</v>
      </c>
    </row>
    <row r="33" spans="1:4" x14ac:dyDescent="0.2">
      <c r="A33" s="58" t="s">
        <v>222</v>
      </c>
      <c r="B33" s="58" t="s">
        <v>223</v>
      </c>
      <c r="C33" s="59">
        <v>1263</v>
      </c>
      <c r="D33" s="59">
        <v>1251</v>
      </c>
    </row>
    <row r="34" spans="1:4" x14ac:dyDescent="0.2">
      <c r="A34" s="58" t="s">
        <v>224</v>
      </c>
      <c r="B34" s="58" t="s">
        <v>225</v>
      </c>
      <c r="C34" s="59">
        <v>27777</v>
      </c>
      <c r="D34" s="59">
        <v>26856</v>
      </c>
    </row>
    <row r="35" spans="1:4" x14ac:dyDescent="0.2">
      <c r="A35" s="58" t="s">
        <v>226</v>
      </c>
      <c r="B35" s="58" t="s">
        <v>227</v>
      </c>
      <c r="C35" s="59">
        <v>1866</v>
      </c>
      <c r="D35" s="59">
        <v>1854</v>
      </c>
    </row>
    <row r="36" spans="1:4" x14ac:dyDescent="0.2">
      <c r="A36" s="58" t="s">
        <v>228</v>
      </c>
      <c r="B36" s="58" t="s">
        <v>229</v>
      </c>
      <c r="C36" s="59">
        <v>21</v>
      </c>
      <c r="D36" s="59">
        <v>18</v>
      </c>
    </row>
    <row r="37" spans="1:4" x14ac:dyDescent="0.2">
      <c r="A37" s="58" t="s">
        <v>230</v>
      </c>
      <c r="B37" s="58" t="s">
        <v>231</v>
      </c>
      <c r="C37" s="59">
        <v>48</v>
      </c>
      <c r="D37" s="59">
        <v>48</v>
      </c>
    </row>
    <row r="38" spans="1:4" x14ac:dyDescent="0.2">
      <c r="A38" s="58" t="s">
        <v>232</v>
      </c>
      <c r="B38" s="58" t="s">
        <v>233</v>
      </c>
      <c r="C38" s="59">
        <v>0</v>
      </c>
      <c r="D38" s="59">
        <v>0</v>
      </c>
    </row>
    <row r="39" spans="1:4" x14ac:dyDescent="0.2">
      <c r="A39" s="58" t="s">
        <v>234</v>
      </c>
      <c r="B39" s="58" t="s">
        <v>235</v>
      </c>
      <c r="C39" s="59">
        <v>0</v>
      </c>
      <c r="D39" s="59">
        <v>0</v>
      </c>
    </row>
    <row r="40" spans="1:4" x14ac:dyDescent="0.2">
      <c r="A40" s="58" t="s">
        <v>236</v>
      </c>
      <c r="B40" s="58" t="s">
        <v>237</v>
      </c>
      <c r="C40" s="59">
        <v>0</v>
      </c>
      <c r="D40" s="59">
        <v>0</v>
      </c>
    </row>
    <row r="41" spans="1:4" x14ac:dyDescent="0.2">
      <c r="A41" s="58" t="s">
        <v>238</v>
      </c>
      <c r="B41" s="58" t="s">
        <v>239</v>
      </c>
      <c r="C41" s="59">
        <v>15144</v>
      </c>
      <c r="D41" s="59">
        <v>14601</v>
      </c>
    </row>
    <row r="42" spans="1:4" x14ac:dyDescent="0.2">
      <c r="A42" s="58" t="s">
        <v>240</v>
      </c>
      <c r="B42" s="58" t="s">
        <v>241</v>
      </c>
      <c r="C42" s="59">
        <v>1053</v>
      </c>
      <c r="D42" s="59">
        <v>1008</v>
      </c>
    </row>
    <row r="43" spans="1:4" x14ac:dyDescent="0.2">
      <c r="A43" s="58" t="s">
        <v>242</v>
      </c>
      <c r="B43" s="58" t="s">
        <v>243</v>
      </c>
      <c r="C43" s="59">
        <v>223893</v>
      </c>
      <c r="D43" s="59">
        <v>210915</v>
      </c>
    </row>
    <row r="44" spans="1:4" x14ac:dyDescent="0.2">
      <c r="A44" s="58" t="s">
        <v>244</v>
      </c>
      <c r="B44" s="58" t="s">
        <v>245</v>
      </c>
      <c r="C44" s="59">
        <v>330</v>
      </c>
      <c r="D44" s="59">
        <v>306</v>
      </c>
    </row>
    <row r="45" spans="1:4" x14ac:dyDescent="0.2">
      <c r="A45" s="58" t="s">
        <v>246</v>
      </c>
      <c r="B45" s="58" t="s">
        <v>247</v>
      </c>
      <c r="C45" s="59">
        <v>5043</v>
      </c>
      <c r="D45" s="59">
        <v>4806</v>
      </c>
    </row>
    <row r="46" spans="1:4" x14ac:dyDescent="0.2">
      <c r="A46" s="58" t="s">
        <v>248</v>
      </c>
      <c r="B46" s="58" t="s">
        <v>249</v>
      </c>
      <c r="C46" s="59">
        <v>27387</v>
      </c>
      <c r="D46" s="59">
        <v>26136</v>
      </c>
    </row>
    <row r="47" spans="1:4" x14ac:dyDescent="0.2">
      <c r="A47" s="58" t="s">
        <v>250</v>
      </c>
      <c r="B47" s="58" t="s">
        <v>251</v>
      </c>
      <c r="C47" s="59">
        <v>8289</v>
      </c>
      <c r="D47" s="59">
        <v>7776</v>
      </c>
    </row>
    <row r="48" spans="1:4" x14ac:dyDescent="0.2">
      <c r="A48" s="58" t="s">
        <v>252</v>
      </c>
      <c r="B48" s="58" t="s">
        <v>253</v>
      </c>
      <c r="C48" s="59">
        <v>11139</v>
      </c>
      <c r="D48" s="59">
        <v>10494</v>
      </c>
    </row>
    <row r="49" spans="1:4" x14ac:dyDescent="0.2">
      <c r="A49" s="58" t="s">
        <v>254</v>
      </c>
      <c r="B49" s="58" t="s">
        <v>255</v>
      </c>
      <c r="C49" s="59">
        <v>0</v>
      </c>
      <c r="D49" s="59">
        <v>0</v>
      </c>
    </row>
    <row r="50" spans="1:4" x14ac:dyDescent="0.2">
      <c r="A50" s="58" t="s">
        <v>256</v>
      </c>
      <c r="B50" s="58" t="s">
        <v>257</v>
      </c>
      <c r="C50" s="59">
        <v>1869</v>
      </c>
      <c r="D50" s="59">
        <v>1491</v>
      </c>
    </row>
    <row r="51" spans="1:4" x14ac:dyDescent="0.2">
      <c r="A51" s="58" t="s">
        <v>258</v>
      </c>
      <c r="B51" s="58" t="s">
        <v>259</v>
      </c>
      <c r="C51" s="59">
        <v>1692</v>
      </c>
      <c r="D51" s="59">
        <v>1257</v>
      </c>
    </row>
    <row r="52" spans="1:4" x14ac:dyDescent="0.2">
      <c r="A52" s="58" t="s">
        <v>260</v>
      </c>
      <c r="B52" s="58" t="s">
        <v>261</v>
      </c>
      <c r="C52" s="59">
        <v>10302</v>
      </c>
      <c r="D52" s="59">
        <v>7593</v>
      </c>
    </row>
    <row r="53" spans="1:4" x14ac:dyDescent="0.2">
      <c r="A53" s="58" t="s">
        <v>262</v>
      </c>
      <c r="B53" s="58" t="s">
        <v>263</v>
      </c>
      <c r="C53" s="59">
        <v>24339</v>
      </c>
      <c r="D53" s="59">
        <v>16605</v>
      </c>
    </row>
    <row r="54" spans="1:4" x14ac:dyDescent="0.2">
      <c r="A54" s="58" t="s">
        <v>264</v>
      </c>
      <c r="B54" s="58" t="s">
        <v>265</v>
      </c>
      <c r="C54" s="59">
        <v>6</v>
      </c>
      <c r="D54" s="59">
        <v>6</v>
      </c>
    </row>
    <row r="55" spans="1:4" x14ac:dyDescent="0.2">
      <c r="A55" s="58" t="s">
        <v>266</v>
      </c>
      <c r="B55" s="58" t="s">
        <v>267</v>
      </c>
      <c r="C55" s="59">
        <v>93</v>
      </c>
      <c r="D55" s="59">
        <v>66</v>
      </c>
    </row>
    <row r="56" spans="1:4" x14ac:dyDescent="0.2">
      <c r="A56" s="58" t="s">
        <v>268</v>
      </c>
      <c r="B56" s="58" t="s">
        <v>269</v>
      </c>
      <c r="C56" s="59">
        <v>21</v>
      </c>
      <c r="D56" s="59">
        <v>18</v>
      </c>
    </row>
    <row r="57" spans="1:4" x14ac:dyDescent="0.2">
      <c r="A57" s="58" t="s">
        <v>270</v>
      </c>
      <c r="B57" s="58" t="s">
        <v>271</v>
      </c>
      <c r="C57" s="59">
        <v>21333</v>
      </c>
      <c r="D57" s="59">
        <v>19329</v>
      </c>
    </row>
    <row r="58" spans="1:4" x14ac:dyDescent="0.2">
      <c r="A58" s="58" t="s">
        <v>272</v>
      </c>
      <c r="B58" s="58" t="s">
        <v>273</v>
      </c>
      <c r="C58" s="59">
        <v>4239</v>
      </c>
      <c r="D58" s="59">
        <v>3291</v>
      </c>
    </row>
    <row r="59" spans="1:4" x14ac:dyDescent="0.2">
      <c r="A59" s="58" t="s">
        <v>274</v>
      </c>
      <c r="B59" s="58" t="s">
        <v>275</v>
      </c>
      <c r="C59" s="59">
        <v>0</v>
      </c>
      <c r="D59" s="59">
        <v>0</v>
      </c>
    </row>
    <row r="60" spans="1:4" x14ac:dyDescent="0.2">
      <c r="A60" s="58" t="s">
        <v>276</v>
      </c>
      <c r="B60" s="58" t="s">
        <v>277</v>
      </c>
      <c r="C60" s="59">
        <v>2214</v>
      </c>
      <c r="D60" s="59">
        <v>1563</v>
      </c>
    </row>
    <row r="61" spans="1:4" x14ac:dyDescent="0.2">
      <c r="A61" s="58" t="s">
        <v>278</v>
      </c>
      <c r="B61" s="58" t="s">
        <v>279</v>
      </c>
      <c r="C61" s="59">
        <v>15</v>
      </c>
      <c r="D61" s="59">
        <v>15</v>
      </c>
    </row>
    <row r="62" spans="1:4" x14ac:dyDescent="0.2">
      <c r="A62" s="58" t="s">
        <v>280</v>
      </c>
      <c r="B62" s="58" t="s">
        <v>281</v>
      </c>
      <c r="C62" s="59">
        <v>888</v>
      </c>
      <c r="D62" s="59">
        <v>702</v>
      </c>
    </row>
    <row r="63" spans="1:4" x14ac:dyDescent="0.2">
      <c r="A63" s="58" t="s">
        <v>282</v>
      </c>
      <c r="B63" s="58" t="s">
        <v>283</v>
      </c>
      <c r="C63" s="59">
        <v>12</v>
      </c>
      <c r="D63" s="59">
        <v>12</v>
      </c>
    </row>
    <row r="64" spans="1:4" x14ac:dyDescent="0.2">
      <c r="A64" s="58" t="s">
        <v>284</v>
      </c>
      <c r="B64" s="58" t="s">
        <v>285</v>
      </c>
      <c r="C64" s="59">
        <v>144</v>
      </c>
      <c r="D64" s="59">
        <v>120</v>
      </c>
    </row>
    <row r="65" spans="1:4" x14ac:dyDescent="0.2">
      <c r="A65" s="58" t="s">
        <v>286</v>
      </c>
      <c r="B65" s="58" t="s">
        <v>287</v>
      </c>
      <c r="C65" s="59">
        <v>777</v>
      </c>
      <c r="D65" s="59">
        <v>567</v>
      </c>
    </row>
    <row r="66" spans="1:4" x14ac:dyDescent="0.2">
      <c r="A66" s="58" t="s">
        <v>288</v>
      </c>
      <c r="B66" s="58" t="s">
        <v>289</v>
      </c>
      <c r="C66" s="59">
        <v>2499</v>
      </c>
      <c r="D66" s="59">
        <v>1839</v>
      </c>
    </row>
    <row r="67" spans="1:4" x14ac:dyDescent="0.2">
      <c r="A67" s="58" t="s">
        <v>290</v>
      </c>
      <c r="B67" s="58" t="s">
        <v>291</v>
      </c>
      <c r="C67" s="59">
        <v>0</v>
      </c>
      <c r="D67" s="59">
        <v>0</v>
      </c>
    </row>
    <row r="68" spans="1:4" x14ac:dyDescent="0.2">
      <c r="A68" s="58" t="s">
        <v>292</v>
      </c>
      <c r="B68" s="58" t="s">
        <v>293</v>
      </c>
      <c r="C68" s="59">
        <v>0</v>
      </c>
      <c r="D68" s="59">
        <v>0</v>
      </c>
    </row>
    <row r="69" spans="1:4" x14ac:dyDescent="0.2">
      <c r="A69" s="58" t="s">
        <v>294</v>
      </c>
      <c r="B69" s="58" t="s">
        <v>295</v>
      </c>
      <c r="C69" s="59">
        <v>6</v>
      </c>
      <c r="D69" s="59">
        <v>6</v>
      </c>
    </row>
    <row r="70" spans="1:4" x14ac:dyDescent="0.2">
      <c r="A70" s="58" t="s">
        <v>296</v>
      </c>
      <c r="B70" s="58" t="s">
        <v>297</v>
      </c>
      <c r="C70" s="59">
        <v>81</v>
      </c>
      <c r="D70" s="59">
        <v>81</v>
      </c>
    </row>
    <row r="71" spans="1:4" x14ac:dyDescent="0.2">
      <c r="A71" s="58" t="s">
        <v>298</v>
      </c>
      <c r="B71" s="58" t="s">
        <v>299</v>
      </c>
      <c r="C71" s="59">
        <v>0</v>
      </c>
      <c r="D71" s="59">
        <v>0</v>
      </c>
    </row>
    <row r="72" spans="1:4" x14ac:dyDescent="0.2">
      <c r="A72" s="58" t="s">
        <v>300</v>
      </c>
      <c r="B72" s="58" t="s">
        <v>301</v>
      </c>
      <c r="C72" s="59">
        <v>3714</v>
      </c>
      <c r="D72" s="59">
        <v>3219</v>
      </c>
    </row>
    <row r="73" spans="1:4" x14ac:dyDescent="0.2">
      <c r="A73" s="58" t="s">
        <v>302</v>
      </c>
      <c r="B73" s="58" t="s">
        <v>303</v>
      </c>
      <c r="C73" s="59">
        <v>447</v>
      </c>
      <c r="D73" s="59">
        <v>396</v>
      </c>
    </row>
    <row r="74" spans="1:4" x14ac:dyDescent="0.2">
      <c r="A74" s="58" t="s">
        <v>304</v>
      </c>
      <c r="B74" s="58" t="s">
        <v>305</v>
      </c>
      <c r="C74" s="59">
        <v>507</v>
      </c>
      <c r="D74" s="59">
        <v>447</v>
      </c>
    </row>
    <row r="75" spans="1:4" x14ac:dyDescent="0.2">
      <c r="A75" s="58" t="s">
        <v>306</v>
      </c>
      <c r="B75" s="58" t="s">
        <v>307</v>
      </c>
      <c r="C75" s="59">
        <v>3</v>
      </c>
      <c r="D75" s="59">
        <v>3</v>
      </c>
    </row>
    <row r="76" spans="1:4" x14ac:dyDescent="0.2">
      <c r="A76" s="58" t="s">
        <v>308</v>
      </c>
      <c r="B76" s="58" t="s">
        <v>309</v>
      </c>
      <c r="C76" s="59">
        <v>1800</v>
      </c>
      <c r="D76" s="59">
        <v>1500</v>
      </c>
    </row>
    <row r="77" spans="1:4" x14ac:dyDescent="0.2">
      <c r="A77" s="58" t="s">
        <v>310</v>
      </c>
      <c r="B77" s="58" t="s">
        <v>311</v>
      </c>
      <c r="C77" s="59">
        <v>726</v>
      </c>
      <c r="D77" s="59">
        <v>714</v>
      </c>
    </row>
    <row r="78" spans="1:4" x14ac:dyDescent="0.2">
      <c r="A78" s="58" t="s">
        <v>312</v>
      </c>
      <c r="B78" s="58" t="s">
        <v>313</v>
      </c>
      <c r="C78" s="59">
        <v>132</v>
      </c>
      <c r="D78" s="59">
        <v>123</v>
      </c>
    </row>
    <row r="79" spans="1:4" x14ac:dyDescent="0.2">
      <c r="A79" s="58" t="s">
        <v>314</v>
      </c>
      <c r="B79" s="58" t="s">
        <v>315</v>
      </c>
      <c r="C79" s="59">
        <v>414</v>
      </c>
      <c r="D79" s="59">
        <v>396</v>
      </c>
    </row>
    <row r="80" spans="1:4" x14ac:dyDescent="0.2">
      <c r="A80" s="58" t="s">
        <v>316</v>
      </c>
      <c r="B80" s="58" t="s">
        <v>317</v>
      </c>
      <c r="C80" s="59">
        <v>888</v>
      </c>
      <c r="D80" s="59">
        <v>849</v>
      </c>
    </row>
    <row r="81" spans="1:4" x14ac:dyDescent="0.2">
      <c r="A81" s="58" t="s">
        <v>318</v>
      </c>
      <c r="B81" s="58" t="s">
        <v>319</v>
      </c>
      <c r="C81" s="59">
        <v>1818</v>
      </c>
      <c r="D81" s="59">
        <v>1767</v>
      </c>
    </row>
    <row r="82" spans="1:4" x14ac:dyDescent="0.2">
      <c r="A82" s="58" t="s">
        <v>320</v>
      </c>
      <c r="B82" s="58" t="s">
        <v>321</v>
      </c>
      <c r="C82" s="59">
        <v>408</v>
      </c>
      <c r="D82" s="59">
        <v>384</v>
      </c>
    </row>
    <row r="83" spans="1:4" x14ac:dyDescent="0.2">
      <c r="A83" s="58" t="s">
        <v>322</v>
      </c>
      <c r="B83" s="58" t="s">
        <v>323</v>
      </c>
      <c r="C83" s="59">
        <v>843</v>
      </c>
      <c r="D83" s="59">
        <v>822</v>
      </c>
    </row>
    <row r="84" spans="1:4" x14ac:dyDescent="0.2">
      <c r="A84" s="58" t="s">
        <v>324</v>
      </c>
      <c r="B84" s="58" t="s">
        <v>325</v>
      </c>
      <c r="C84" s="59">
        <v>1008</v>
      </c>
      <c r="D84" s="59">
        <v>960</v>
      </c>
    </row>
    <row r="85" spans="1:4" x14ac:dyDescent="0.2">
      <c r="A85" s="58" t="s">
        <v>326</v>
      </c>
      <c r="B85" s="58" t="s">
        <v>327</v>
      </c>
      <c r="C85" s="59">
        <v>159</v>
      </c>
      <c r="D85" s="59">
        <v>156</v>
      </c>
    </row>
    <row r="86" spans="1:4" x14ac:dyDescent="0.2">
      <c r="A86" s="58" t="s">
        <v>328</v>
      </c>
      <c r="B86" s="58" t="s">
        <v>329</v>
      </c>
      <c r="C86" s="59">
        <v>2448</v>
      </c>
      <c r="D86" s="59">
        <v>2340</v>
      </c>
    </row>
    <row r="87" spans="1:4" x14ac:dyDescent="0.2">
      <c r="A87" s="58" t="s">
        <v>330</v>
      </c>
      <c r="B87" s="58" t="s">
        <v>331</v>
      </c>
      <c r="C87" s="59">
        <v>369</v>
      </c>
      <c r="D87" s="59">
        <v>330</v>
      </c>
    </row>
    <row r="88" spans="1:4" x14ac:dyDescent="0.2">
      <c r="A88" s="58" t="s">
        <v>332</v>
      </c>
      <c r="B88" s="58" t="s">
        <v>333</v>
      </c>
      <c r="C88" s="59">
        <v>48</v>
      </c>
      <c r="D88" s="59">
        <v>48</v>
      </c>
    </row>
    <row r="89" spans="1:4" x14ac:dyDescent="0.2">
      <c r="A89" s="58" t="s">
        <v>334</v>
      </c>
      <c r="B89" s="58" t="s">
        <v>335</v>
      </c>
      <c r="C89" s="59">
        <v>1203</v>
      </c>
      <c r="D89" s="59">
        <v>1170</v>
      </c>
    </row>
    <row r="90" spans="1:4" x14ac:dyDescent="0.2">
      <c r="A90" s="58" t="s">
        <v>336</v>
      </c>
      <c r="B90" s="58" t="s">
        <v>337</v>
      </c>
      <c r="C90" s="59">
        <v>255</v>
      </c>
      <c r="D90" s="59">
        <v>249</v>
      </c>
    </row>
    <row r="91" spans="1:4" x14ac:dyDescent="0.2">
      <c r="A91" s="58" t="s">
        <v>338</v>
      </c>
      <c r="B91" s="58" t="s">
        <v>339</v>
      </c>
      <c r="C91" s="59">
        <v>165</v>
      </c>
      <c r="D91" s="59">
        <v>147</v>
      </c>
    </row>
    <row r="92" spans="1:4" x14ac:dyDescent="0.2">
      <c r="A92" s="58" t="s">
        <v>340</v>
      </c>
      <c r="B92" s="58" t="s">
        <v>341</v>
      </c>
      <c r="C92" s="59">
        <v>354</v>
      </c>
      <c r="D92" s="59">
        <v>333</v>
      </c>
    </row>
    <row r="93" spans="1:4" x14ac:dyDescent="0.2">
      <c r="A93" s="58" t="s">
        <v>342</v>
      </c>
      <c r="B93" s="58" t="s">
        <v>343</v>
      </c>
      <c r="C93" s="59">
        <v>2703</v>
      </c>
      <c r="D93" s="59">
        <v>2361</v>
      </c>
    </row>
    <row r="94" spans="1:4" x14ac:dyDescent="0.2">
      <c r="A94" s="58" t="s">
        <v>344</v>
      </c>
      <c r="B94" s="58" t="s">
        <v>345</v>
      </c>
      <c r="C94" s="59">
        <v>279</v>
      </c>
      <c r="D94" s="59">
        <v>246</v>
      </c>
    </row>
    <row r="95" spans="1:4" x14ac:dyDescent="0.2">
      <c r="A95" s="58" t="s">
        <v>346</v>
      </c>
      <c r="B95" s="58" t="s">
        <v>347</v>
      </c>
      <c r="C95" s="59">
        <v>1734</v>
      </c>
      <c r="D95" s="59">
        <v>1626</v>
      </c>
    </row>
    <row r="96" spans="1:4" x14ac:dyDescent="0.2">
      <c r="A96" s="58" t="s">
        <v>348</v>
      </c>
      <c r="B96" s="58" t="s">
        <v>349</v>
      </c>
      <c r="C96" s="59">
        <v>405</v>
      </c>
      <c r="D96" s="59">
        <v>375</v>
      </c>
    </row>
    <row r="97" spans="1:4" x14ac:dyDescent="0.2">
      <c r="A97" s="58" t="s">
        <v>350</v>
      </c>
      <c r="B97" s="58" t="s">
        <v>351</v>
      </c>
      <c r="C97" s="59">
        <v>351</v>
      </c>
      <c r="D97" s="59">
        <v>300</v>
      </c>
    </row>
    <row r="98" spans="1:4" x14ac:dyDescent="0.2">
      <c r="A98" s="58" t="s">
        <v>352</v>
      </c>
      <c r="B98" s="58" t="s">
        <v>353</v>
      </c>
      <c r="C98" s="59">
        <v>2685</v>
      </c>
      <c r="D98" s="59">
        <v>2442</v>
      </c>
    </row>
    <row r="99" spans="1:4" x14ac:dyDescent="0.2">
      <c r="A99" s="58" t="s">
        <v>354</v>
      </c>
      <c r="B99" s="58" t="s">
        <v>355</v>
      </c>
      <c r="C99" s="59">
        <v>7998</v>
      </c>
      <c r="D99" s="59">
        <v>7776</v>
      </c>
    </row>
    <row r="100" spans="1:4" x14ac:dyDescent="0.2">
      <c r="A100" s="58" t="s">
        <v>356</v>
      </c>
      <c r="B100" s="58" t="s">
        <v>357</v>
      </c>
      <c r="C100" s="59">
        <v>627</v>
      </c>
      <c r="D100" s="59">
        <v>558</v>
      </c>
    </row>
    <row r="101" spans="1:4" x14ac:dyDescent="0.2">
      <c r="A101" s="58" t="s">
        <v>358</v>
      </c>
      <c r="B101" s="58" t="s">
        <v>359</v>
      </c>
      <c r="C101" s="59">
        <v>2010</v>
      </c>
      <c r="D101" s="59">
        <v>1941</v>
      </c>
    </row>
    <row r="102" spans="1:4" x14ac:dyDescent="0.2">
      <c r="A102" s="58" t="s">
        <v>360</v>
      </c>
      <c r="B102" s="58" t="s">
        <v>361</v>
      </c>
      <c r="C102" s="59">
        <v>0</v>
      </c>
      <c r="D102" s="59">
        <v>0</v>
      </c>
    </row>
    <row r="103" spans="1:4" x14ac:dyDescent="0.2">
      <c r="A103" s="58" t="s">
        <v>362</v>
      </c>
      <c r="B103" s="58" t="s">
        <v>363</v>
      </c>
      <c r="C103" s="59">
        <v>3</v>
      </c>
      <c r="D103" s="59">
        <v>3</v>
      </c>
    </row>
    <row r="104" spans="1:4" x14ac:dyDescent="0.2">
      <c r="A104" s="58" t="s">
        <v>364</v>
      </c>
      <c r="B104" s="58" t="s">
        <v>365</v>
      </c>
      <c r="C104" s="59">
        <v>165</v>
      </c>
      <c r="D104" s="59">
        <v>153</v>
      </c>
    </row>
    <row r="105" spans="1:4" x14ac:dyDescent="0.2">
      <c r="A105" s="58" t="s">
        <v>366</v>
      </c>
      <c r="B105" s="58" t="s">
        <v>367</v>
      </c>
      <c r="C105" s="59">
        <v>1740</v>
      </c>
      <c r="D105" s="59">
        <v>1713</v>
      </c>
    </row>
    <row r="106" spans="1:4" x14ac:dyDescent="0.2">
      <c r="A106" s="58" t="s">
        <v>368</v>
      </c>
      <c r="B106" s="58" t="s">
        <v>369</v>
      </c>
      <c r="C106" s="59">
        <v>174</v>
      </c>
      <c r="D106" s="59">
        <v>168</v>
      </c>
    </row>
    <row r="107" spans="1:4" x14ac:dyDescent="0.2">
      <c r="A107" s="58" t="s">
        <v>370</v>
      </c>
      <c r="B107" s="58" t="s">
        <v>371</v>
      </c>
      <c r="C107" s="59">
        <v>222</v>
      </c>
      <c r="D107" s="59">
        <v>204</v>
      </c>
    </row>
    <row r="108" spans="1:4" x14ac:dyDescent="0.2">
      <c r="A108" s="58" t="s">
        <v>372</v>
      </c>
      <c r="B108" s="58" t="s">
        <v>373</v>
      </c>
      <c r="C108" s="59">
        <v>549</v>
      </c>
      <c r="D108" s="59">
        <v>543</v>
      </c>
    </row>
    <row r="109" spans="1:4" x14ac:dyDescent="0.2">
      <c r="A109" s="58" t="s">
        <v>374</v>
      </c>
      <c r="B109" s="58" t="s">
        <v>375</v>
      </c>
      <c r="C109" s="59">
        <v>84</v>
      </c>
      <c r="D109" s="59">
        <v>81</v>
      </c>
    </row>
    <row r="110" spans="1:4" x14ac:dyDescent="0.2">
      <c r="A110" s="58" t="s">
        <v>376</v>
      </c>
      <c r="B110" s="58" t="s">
        <v>377</v>
      </c>
      <c r="C110" s="59">
        <v>3</v>
      </c>
      <c r="D110" s="59">
        <v>3</v>
      </c>
    </row>
    <row r="111" spans="1:4" x14ac:dyDescent="0.2">
      <c r="A111" s="58" t="s">
        <v>378</v>
      </c>
      <c r="B111" s="58" t="s">
        <v>379</v>
      </c>
      <c r="C111" s="59">
        <v>3</v>
      </c>
      <c r="D111" s="59">
        <v>3</v>
      </c>
    </row>
    <row r="112" spans="1:4" x14ac:dyDescent="0.2">
      <c r="A112" s="58" t="s">
        <v>380</v>
      </c>
      <c r="B112" s="58" t="s">
        <v>381</v>
      </c>
      <c r="C112" s="59">
        <v>81</v>
      </c>
      <c r="D112" s="59">
        <v>81</v>
      </c>
    </row>
    <row r="113" spans="1:4" x14ac:dyDescent="0.2">
      <c r="A113" s="58" t="s">
        <v>382</v>
      </c>
      <c r="B113" s="58" t="s">
        <v>383</v>
      </c>
      <c r="C113" s="59">
        <v>138</v>
      </c>
      <c r="D113" s="59">
        <v>135</v>
      </c>
    </row>
    <row r="114" spans="1:4" x14ac:dyDescent="0.2">
      <c r="A114" s="58" t="s">
        <v>384</v>
      </c>
      <c r="B114" s="58" t="s">
        <v>385</v>
      </c>
      <c r="C114" s="59">
        <v>354</v>
      </c>
      <c r="D114" s="59">
        <v>345</v>
      </c>
    </row>
    <row r="115" spans="1:4" x14ac:dyDescent="0.2">
      <c r="A115" s="58" t="s">
        <v>386</v>
      </c>
      <c r="B115" s="58" t="s">
        <v>387</v>
      </c>
      <c r="C115" s="59">
        <v>246</v>
      </c>
      <c r="D115" s="59">
        <v>234</v>
      </c>
    </row>
    <row r="116" spans="1:4" x14ac:dyDescent="0.2">
      <c r="A116" s="58" t="s">
        <v>388</v>
      </c>
      <c r="B116" s="58" t="s">
        <v>389</v>
      </c>
      <c r="C116" s="59">
        <v>4659</v>
      </c>
      <c r="D116" s="59">
        <v>4563</v>
      </c>
    </row>
    <row r="117" spans="1:4" x14ac:dyDescent="0.2">
      <c r="A117" s="58" t="s">
        <v>390</v>
      </c>
      <c r="B117" s="58" t="s">
        <v>391</v>
      </c>
      <c r="C117" s="59">
        <v>5784</v>
      </c>
      <c r="D117" s="59">
        <v>5757</v>
      </c>
    </row>
    <row r="118" spans="1:4" x14ac:dyDescent="0.2">
      <c r="A118" s="58" t="s">
        <v>392</v>
      </c>
      <c r="B118" s="58" t="s">
        <v>393</v>
      </c>
      <c r="C118" s="59">
        <v>1335</v>
      </c>
      <c r="D118" s="59">
        <v>1095</v>
      </c>
    </row>
    <row r="119" spans="1:4" x14ac:dyDescent="0.2">
      <c r="A119" s="58" t="s">
        <v>394</v>
      </c>
      <c r="B119" s="58" t="s">
        <v>395</v>
      </c>
      <c r="C119" s="59">
        <v>756</v>
      </c>
      <c r="D119" s="59">
        <v>744</v>
      </c>
    </row>
    <row r="120" spans="1:4" x14ac:dyDescent="0.2">
      <c r="A120" s="58" t="s">
        <v>396</v>
      </c>
      <c r="B120" s="58" t="s">
        <v>397</v>
      </c>
      <c r="C120" s="59">
        <v>768</v>
      </c>
      <c r="D120" s="59">
        <v>759</v>
      </c>
    </row>
    <row r="121" spans="1:4" x14ac:dyDescent="0.2">
      <c r="A121" s="58" t="s">
        <v>398</v>
      </c>
      <c r="B121" s="58" t="s">
        <v>399</v>
      </c>
      <c r="C121" s="59">
        <v>573</v>
      </c>
      <c r="D121" s="59">
        <v>561</v>
      </c>
    </row>
    <row r="122" spans="1:4" x14ac:dyDescent="0.2">
      <c r="A122" s="58" t="s">
        <v>400</v>
      </c>
      <c r="B122" s="58" t="s">
        <v>401</v>
      </c>
      <c r="C122" s="59">
        <v>426</v>
      </c>
      <c r="D122" s="59">
        <v>402</v>
      </c>
    </row>
    <row r="123" spans="1:4" x14ac:dyDescent="0.2">
      <c r="A123" s="58" t="s">
        <v>402</v>
      </c>
      <c r="B123" s="58" t="s">
        <v>403</v>
      </c>
      <c r="C123" s="59">
        <v>222</v>
      </c>
      <c r="D123" s="59">
        <v>213</v>
      </c>
    </row>
    <row r="124" spans="1:4" x14ac:dyDescent="0.2">
      <c r="A124" s="58" t="s">
        <v>404</v>
      </c>
      <c r="B124" s="58" t="s">
        <v>405</v>
      </c>
      <c r="C124" s="59">
        <v>1935</v>
      </c>
      <c r="D124" s="59">
        <v>1848</v>
      </c>
    </row>
    <row r="125" spans="1:4" x14ac:dyDescent="0.2">
      <c r="A125" s="58" t="s">
        <v>406</v>
      </c>
      <c r="B125" s="58" t="s">
        <v>407</v>
      </c>
      <c r="C125" s="59">
        <v>1338</v>
      </c>
      <c r="D125" s="59">
        <v>1329</v>
      </c>
    </row>
    <row r="126" spans="1:4" x14ac:dyDescent="0.2">
      <c r="A126" s="58" t="s">
        <v>408</v>
      </c>
      <c r="B126" s="58" t="s">
        <v>409</v>
      </c>
      <c r="C126" s="59">
        <v>1161</v>
      </c>
      <c r="D126" s="59">
        <v>1134</v>
      </c>
    </row>
    <row r="127" spans="1:4" x14ac:dyDescent="0.2">
      <c r="A127" s="58" t="s">
        <v>410</v>
      </c>
      <c r="B127" s="58" t="s">
        <v>411</v>
      </c>
      <c r="C127" s="59">
        <v>1650</v>
      </c>
      <c r="D127" s="59">
        <v>1626</v>
      </c>
    </row>
    <row r="128" spans="1:4" x14ac:dyDescent="0.2">
      <c r="A128" s="58" t="s">
        <v>412</v>
      </c>
      <c r="B128" s="58" t="s">
        <v>413</v>
      </c>
      <c r="C128" s="59">
        <v>147</v>
      </c>
      <c r="D128" s="59">
        <v>144</v>
      </c>
    </row>
    <row r="129" spans="1:4" x14ac:dyDescent="0.2">
      <c r="A129" s="58" t="s">
        <v>414</v>
      </c>
      <c r="B129" s="58" t="s">
        <v>415</v>
      </c>
      <c r="C129" s="59">
        <v>3</v>
      </c>
      <c r="D129" s="59">
        <v>3</v>
      </c>
    </row>
    <row r="130" spans="1:4" x14ac:dyDescent="0.2">
      <c r="A130" s="58" t="s">
        <v>416</v>
      </c>
      <c r="B130" s="58" t="s">
        <v>417</v>
      </c>
      <c r="C130" s="59">
        <v>0</v>
      </c>
      <c r="D130" s="59">
        <v>0</v>
      </c>
    </row>
    <row r="131" spans="1:4" x14ac:dyDescent="0.2">
      <c r="A131" s="58" t="s">
        <v>418</v>
      </c>
      <c r="B131" s="58" t="s">
        <v>419</v>
      </c>
      <c r="C131" s="59">
        <v>2988</v>
      </c>
      <c r="D131" s="59">
        <v>2946</v>
      </c>
    </row>
    <row r="132" spans="1:4" x14ac:dyDescent="0.2">
      <c r="A132" s="58" t="s">
        <v>420</v>
      </c>
      <c r="B132" s="58" t="s">
        <v>421</v>
      </c>
      <c r="C132" s="59">
        <v>7776</v>
      </c>
      <c r="D132" s="59">
        <v>7689</v>
      </c>
    </row>
    <row r="133" spans="1:4" x14ac:dyDescent="0.2">
      <c r="A133" s="58" t="s">
        <v>422</v>
      </c>
      <c r="B133" s="58" t="s">
        <v>423</v>
      </c>
      <c r="C133" s="59">
        <v>981</v>
      </c>
      <c r="D133" s="59">
        <v>948</v>
      </c>
    </row>
    <row r="134" spans="1:4" x14ac:dyDescent="0.2">
      <c r="A134" s="58" t="s">
        <v>424</v>
      </c>
      <c r="B134" s="58" t="s">
        <v>425</v>
      </c>
      <c r="C134" s="59">
        <v>10986</v>
      </c>
      <c r="D134" s="59">
        <v>10251</v>
      </c>
    </row>
    <row r="135" spans="1:4" x14ac:dyDescent="0.2">
      <c r="A135" s="58" t="s">
        <v>426</v>
      </c>
      <c r="B135" s="58" t="s">
        <v>427</v>
      </c>
      <c r="C135" s="59">
        <v>9552</v>
      </c>
      <c r="D135" s="59">
        <v>9291</v>
      </c>
    </row>
    <row r="136" spans="1:4" x14ac:dyDescent="0.2">
      <c r="A136" s="58" t="s">
        <v>428</v>
      </c>
      <c r="B136" s="58" t="s">
        <v>429</v>
      </c>
      <c r="C136" s="59">
        <v>24</v>
      </c>
      <c r="D136" s="59">
        <v>24</v>
      </c>
    </row>
    <row r="137" spans="1:4" x14ac:dyDescent="0.2">
      <c r="A137" s="58" t="s">
        <v>430</v>
      </c>
      <c r="B137" s="58" t="s">
        <v>431</v>
      </c>
      <c r="C137" s="59">
        <v>402</v>
      </c>
      <c r="D137" s="59">
        <v>399</v>
      </c>
    </row>
    <row r="138" spans="1:4" x14ac:dyDescent="0.2">
      <c r="A138" s="58" t="s">
        <v>432</v>
      </c>
      <c r="B138" s="58" t="s">
        <v>433</v>
      </c>
      <c r="C138" s="59">
        <v>7335</v>
      </c>
      <c r="D138" s="59">
        <v>6627</v>
      </c>
    </row>
    <row r="139" spans="1:4" x14ac:dyDescent="0.2">
      <c r="A139" s="58" t="s">
        <v>434</v>
      </c>
      <c r="B139" s="58" t="s">
        <v>435</v>
      </c>
      <c r="C139" s="59">
        <v>20901</v>
      </c>
      <c r="D139" s="59">
        <v>19860</v>
      </c>
    </row>
    <row r="140" spans="1:4" x14ac:dyDescent="0.2">
      <c r="A140" s="58" t="s">
        <v>436</v>
      </c>
      <c r="B140" s="58" t="s">
        <v>437</v>
      </c>
      <c r="C140" s="59">
        <v>69036</v>
      </c>
      <c r="D140" s="59">
        <v>67632</v>
      </c>
    </row>
    <row r="141" spans="1:4" x14ac:dyDescent="0.2">
      <c r="A141" s="58" t="s">
        <v>438</v>
      </c>
      <c r="B141" s="58" t="s">
        <v>439</v>
      </c>
      <c r="C141" s="59">
        <v>7122</v>
      </c>
      <c r="D141" s="59">
        <v>6741</v>
      </c>
    </row>
    <row r="142" spans="1:4" x14ac:dyDescent="0.2">
      <c r="A142" s="58" t="s">
        <v>440</v>
      </c>
      <c r="B142" s="58" t="s">
        <v>441</v>
      </c>
      <c r="C142" s="59">
        <v>84</v>
      </c>
      <c r="D142" s="59">
        <v>81</v>
      </c>
    </row>
    <row r="143" spans="1:4" x14ac:dyDescent="0.2">
      <c r="A143" s="58" t="s">
        <v>442</v>
      </c>
      <c r="B143" s="58" t="s">
        <v>443</v>
      </c>
      <c r="C143" s="59">
        <v>0</v>
      </c>
      <c r="D143" s="59">
        <v>0</v>
      </c>
    </row>
    <row r="144" spans="1:4" x14ac:dyDescent="0.2">
      <c r="A144" s="58" t="s">
        <v>444</v>
      </c>
      <c r="B144" s="58" t="s">
        <v>445</v>
      </c>
      <c r="C144" s="59">
        <v>141387</v>
      </c>
      <c r="D144" s="59">
        <v>132906</v>
      </c>
    </row>
    <row r="145" spans="1:4" x14ac:dyDescent="0.2">
      <c r="A145" s="58" t="s">
        <v>446</v>
      </c>
      <c r="B145" s="58" t="s">
        <v>447</v>
      </c>
      <c r="C145" s="59">
        <v>11505</v>
      </c>
      <c r="D145" s="59">
        <v>10992</v>
      </c>
    </row>
    <row r="146" spans="1:4" x14ac:dyDescent="0.2">
      <c r="A146" s="58" t="s">
        <v>448</v>
      </c>
      <c r="B146" s="58" t="s">
        <v>449</v>
      </c>
      <c r="C146" s="59">
        <v>15579</v>
      </c>
      <c r="D146" s="59">
        <v>13107</v>
      </c>
    </row>
    <row r="147" spans="1:4" x14ac:dyDescent="0.2">
      <c r="A147" s="58" t="s">
        <v>450</v>
      </c>
      <c r="B147" s="58" t="s">
        <v>451</v>
      </c>
      <c r="C147" s="59">
        <v>18</v>
      </c>
      <c r="D147" s="59">
        <v>15</v>
      </c>
    </row>
    <row r="148" spans="1:4" x14ac:dyDescent="0.2">
      <c r="A148" s="58" t="s">
        <v>452</v>
      </c>
      <c r="B148" s="58" t="s">
        <v>453</v>
      </c>
      <c r="C148" s="59">
        <v>31884</v>
      </c>
      <c r="D148" s="59">
        <v>30975</v>
      </c>
    </row>
    <row r="149" spans="1:4" x14ac:dyDescent="0.2">
      <c r="A149" s="58" t="s">
        <v>454</v>
      </c>
      <c r="B149" s="58" t="s">
        <v>455</v>
      </c>
      <c r="C149" s="59">
        <v>321</v>
      </c>
      <c r="D149" s="59">
        <v>306</v>
      </c>
    </row>
    <row r="150" spans="1:4" x14ac:dyDescent="0.2">
      <c r="A150" s="58" t="s">
        <v>456</v>
      </c>
      <c r="B150" s="58" t="s">
        <v>457</v>
      </c>
      <c r="C150" s="59">
        <v>117</v>
      </c>
      <c r="D150" s="59">
        <v>105</v>
      </c>
    </row>
    <row r="151" spans="1:4" x14ac:dyDescent="0.2">
      <c r="A151" s="58" t="s">
        <v>458</v>
      </c>
      <c r="B151" s="58" t="s">
        <v>459</v>
      </c>
      <c r="C151" s="59">
        <v>11151</v>
      </c>
      <c r="D151" s="59">
        <v>10440</v>
      </c>
    </row>
    <row r="152" spans="1:4" x14ac:dyDescent="0.2">
      <c r="A152" s="58" t="s">
        <v>460</v>
      </c>
      <c r="B152" s="58" t="s">
        <v>461</v>
      </c>
      <c r="C152" s="59">
        <v>0</v>
      </c>
      <c r="D152" s="59">
        <v>0</v>
      </c>
    </row>
    <row r="153" spans="1:4" x14ac:dyDescent="0.2">
      <c r="A153" s="58" t="s">
        <v>462</v>
      </c>
      <c r="B153" s="58" t="s">
        <v>463</v>
      </c>
      <c r="C153" s="59">
        <v>0</v>
      </c>
      <c r="D153" s="59">
        <v>0</v>
      </c>
    </row>
    <row r="154" spans="1:4" x14ac:dyDescent="0.2">
      <c r="A154" s="58" t="s">
        <v>464</v>
      </c>
      <c r="B154" s="58" t="s">
        <v>465</v>
      </c>
      <c r="C154" s="59">
        <v>2601</v>
      </c>
      <c r="D154" s="59">
        <v>2559</v>
      </c>
    </row>
    <row r="155" spans="1:4" x14ac:dyDescent="0.2">
      <c r="A155" s="58" t="s">
        <v>466</v>
      </c>
      <c r="B155" s="58" t="s">
        <v>467</v>
      </c>
      <c r="C155" s="59">
        <v>714</v>
      </c>
      <c r="D155" s="59">
        <v>714</v>
      </c>
    </row>
    <row r="156" spans="1:4" x14ac:dyDescent="0.2">
      <c r="A156" s="58" t="s">
        <v>468</v>
      </c>
      <c r="B156" s="58" t="s">
        <v>469</v>
      </c>
      <c r="C156" s="59">
        <v>120111</v>
      </c>
      <c r="D156" s="59">
        <v>117348</v>
      </c>
    </row>
    <row r="157" spans="1:4" x14ac:dyDescent="0.2">
      <c r="A157" s="58" t="s">
        <v>470</v>
      </c>
      <c r="B157" s="58" t="s">
        <v>471</v>
      </c>
      <c r="C157" s="59">
        <v>120</v>
      </c>
      <c r="D157" s="59">
        <v>120</v>
      </c>
    </row>
    <row r="158" spans="1:4" x14ac:dyDescent="0.2">
      <c r="A158" s="58" t="s">
        <v>472</v>
      </c>
      <c r="B158" s="58" t="s">
        <v>473</v>
      </c>
      <c r="C158" s="59">
        <v>3741</v>
      </c>
      <c r="D158" s="59">
        <v>3681</v>
      </c>
    </row>
    <row r="159" spans="1:4" x14ac:dyDescent="0.2">
      <c r="A159" s="58" t="s">
        <v>474</v>
      </c>
      <c r="B159" s="58" t="s">
        <v>475</v>
      </c>
      <c r="C159" s="59">
        <v>5784</v>
      </c>
      <c r="D159" s="59">
        <v>5691</v>
      </c>
    </row>
    <row r="160" spans="1:4" x14ac:dyDescent="0.2">
      <c r="A160" s="58" t="s">
        <v>476</v>
      </c>
      <c r="B160" s="58" t="s">
        <v>477</v>
      </c>
      <c r="C160" s="59">
        <v>14625</v>
      </c>
      <c r="D160" s="59">
        <v>14349</v>
      </c>
    </row>
    <row r="161" spans="1:4" x14ac:dyDescent="0.2">
      <c r="A161" s="58" t="s">
        <v>478</v>
      </c>
      <c r="B161" s="58" t="s">
        <v>479</v>
      </c>
      <c r="C161" s="59">
        <v>0</v>
      </c>
      <c r="D161" s="59">
        <v>0</v>
      </c>
    </row>
    <row r="162" spans="1:4" x14ac:dyDescent="0.2">
      <c r="A162" s="58" t="s">
        <v>480</v>
      </c>
      <c r="B162" s="58" t="s">
        <v>481</v>
      </c>
      <c r="C162" s="59">
        <v>3753</v>
      </c>
      <c r="D162" s="59">
        <v>3744</v>
      </c>
    </row>
    <row r="163" spans="1:4" x14ac:dyDescent="0.2">
      <c r="A163" s="58" t="s">
        <v>482</v>
      </c>
      <c r="B163" s="58" t="s">
        <v>483</v>
      </c>
      <c r="C163" s="59">
        <v>78</v>
      </c>
      <c r="D163" s="59">
        <v>78</v>
      </c>
    </row>
    <row r="164" spans="1:4" x14ac:dyDescent="0.2">
      <c r="A164" s="58" t="s">
        <v>484</v>
      </c>
      <c r="B164" s="58" t="s">
        <v>485</v>
      </c>
      <c r="C164" s="59">
        <v>93</v>
      </c>
      <c r="D164" s="59">
        <v>90</v>
      </c>
    </row>
    <row r="165" spans="1:4" x14ac:dyDescent="0.2">
      <c r="A165" s="58" t="s">
        <v>486</v>
      </c>
      <c r="B165" s="58" t="s">
        <v>487</v>
      </c>
      <c r="C165" s="59">
        <v>93</v>
      </c>
      <c r="D165" s="59">
        <v>93</v>
      </c>
    </row>
    <row r="166" spans="1:4" x14ac:dyDescent="0.2">
      <c r="A166" s="58" t="s">
        <v>488</v>
      </c>
      <c r="B166" s="58" t="s">
        <v>489</v>
      </c>
      <c r="C166" s="59">
        <v>675</v>
      </c>
      <c r="D166" s="59">
        <v>648</v>
      </c>
    </row>
    <row r="167" spans="1:4" x14ac:dyDescent="0.2">
      <c r="A167" s="58" t="s">
        <v>490</v>
      </c>
      <c r="B167" s="58" t="s">
        <v>491</v>
      </c>
      <c r="C167" s="59">
        <v>108</v>
      </c>
      <c r="D167" s="59">
        <v>105</v>
      </c>
    </row>
    <row r="168" spans="1:4" x14ac:dyDescent="0.2">
      <c r="A168" s="58" t="s">
        <v>492</v>
      </c>
      <c r="B168" s="58" t="s">
        <v>493</v>
      </c>
      <c r="C168" s="59">
        <v>45</v>
      </c>
      <c r="D168" s="59">
        <v>42</v>
      </c>
    </row>
    <row r="169" spans="1:4" x14ac:dyDescent="0.2">
      <c r="A169" s="58" t="s">
        <v>494</v>
      </c>
      <c r="B169" s="58" t="s">
        <v>495</v>
      </c>
      <c r="C169" s="59">
        <v>21</v>
      </c>
      <c r="D169" s="59">
        <v>21</v>
      </c>
    </row>
    <row r="170" spans="1:4" x14ac:dyDescent="0.2">
      <c r="A170" s="58" t="s">
        <v>496</v>
      </c>
      <c r="B170" s="58" t="s">
        <v>497</v>
      </c>
      <c r="C170" s="59">
        <v>294</v>
      </c>
      <c r="D170" s="59">
        <v>285</v>
      </c>
    </row>
    <row r="171" spans="1:4" x14ac:dyDescent="0.2">
      <c r="A171" s="58" t="s">
        <v>498</v>
      </c>
      <c r="B171" s="58" t="s">
        <v>499</v>
      </c>
      <c r="C171" s="59">
        <v>0</v>
      </c>
      <c r="D171" s="59">
        <v>0</v>
      </c>
    </row>
    <row r="172" spans="1:4" x14ac:dyDescent="0.2">
      <c r="A172" s="58" t="s">
        <v>500</v>
      </c>
      <c r="B172" s="58" t="s">
        <v>501</v>
      </c>
      <c r="C172" s="59">
        <v>3</v>
      </c>
      <c r="D172" s="59">
        <v>0</v>
      </c>
    </row>
    <row r="173" spans="1:4" x14ac:dyDescent="0.2">
      <c r="A173" s="58" t="s">
        <v>502</v>
      </c>
      <c r="B173" s="58" t="s">
        <v>503</v>
      </c>
      <c r="C173" s="59">
        <v>243</v>
      </c>
      <c r="D173" s="59">
        <v>240</v>
      </c>
    </row>
    <row r="174" spans="1:4" x14ac:dyDescent="0.2">
      <c r="A174" s="58" t="s">
        <v>504</v>
      </c>
      <c r="B174" s="58" t="s">
        <v>505</v>
      </c>
      <c r="C174" s="59">
        <v>14682</v>
      </c>
      <c r="D174" s="59">
        <v>11928</v>
      </c>
    </row>
    <row r="175" spans="1:4" x14ac:dyDescent="0.2">
      <c r="A175" s="58" t="s">
        <v>506</v>
      </c>
      <c r="B175" s="58" t="s">
        <v>507</v>
      </c>
      <c r="C175" s="59">
        <v>0</v>
      </c>
      <c r="D175" s="59">
        <v>0</v>
      </c>
    </row>
    <row r="176" spans="1:4" x14ac:dyDescent="0.2">
      <c r="A176" s="58" t="s">
        <v>508</v>
      </c>
      <c r="B176" s="58" t="s">
        <v>509</v>
      </c>
      <c r="C176" s="59">
        <v>35286</v>
      </c>
      <c r="D176" s="59">
        <v>27678</v>
      </c>
    </row>
    <row r="177" spans="1:4" x14ac:dyDescent="0.2">
      <c r="A177" s="58" t="s">
        <v>510</v>
      </c>
      <c r="B177" s="58" t="s">
        <v>511</v>
      </c>
      <c r="C177" s="59">
        <v>21</v>
      </c>
      <c r="D177" s="59">
        <v>18</v>
      </c>
    </row>
    <row r="178" spans="1:4" x14ac:dyDescent="0.2">
      <c r="A178" s="58" t="s">
        <v>512</v>
      </c>
      <c r="B178" s="58" t="s">
        <v>513</v>
      </c>
      <c r="C178" s="59">
        <v>4056</v>
      </c>
      <c r="D178" s="59">
        <v>3447</v>
      </c>
    </row>
    <row r="179" spans="1:4" x14ac:dyDescent="0.2">
      <c r="A179" s="58" t="s">
        <v>514</v>
      </c>
      <c r="B179" s="58" t="s">
        <v>515</v>
      </c>
      <c r="C179" s="59">
        <v>195</v>
      </c>
      <c r="D179" s="59">
        <v>186</v>
      </c>
    </row>
    <row r="180" spans="1:4" x14ac:dyDescent="0.2">
      <c r="A180" s="58" t="s">
        <v>516</v>
      </c>
      <c r="B180" s="58" t="s">
        <v>517</v>
      </c>
      <c r="C180" s="59">
        <v>8157</v>
      </c>
      <c r="D180" s="59">
        <v>7719</v>
      </c>
    </row>
    <row r="181" spans="1:4" x14ac:dyDescent="0.2">
      <c r="A181" s="58" t="s">
        <v>518</v>
      </c>
      <c r="B181" s="58" t="s">
        <v>519</v>
      </c>
      <c r="C181" s="59">
        <v>4179</v>
      </c>
      <c r="D181" s="59">
        <v>3936</v>
      </c>
    </row>
    <row r="182" spans="1:4" x14ac:dyDescent="0.2">
      <c r="A182" s="58" t="s">
        <v>520</v>
      </c>
      <c r="B182" s="58" t="s">
        <v>521</v>
      </c>
      <c r="C182" s="59">
        <v>2709</v>
      </c>
      <c r="D182" s="59">
        <v>2583</v>
      </c>
    </row>
    <row r="183" spans="1:4" x14ac:dyDescent="0.2">
      <c r="A183" s="58" t="s">
        <v>522</v>
      </c>
      <c r="B183" s="58" t="s">
        <v>523</v>
      </c>
      <c r="C183" s="59">
        <v>270</v>
      </c>
      <c r="D183" s="59">
        <v>258</v>
      </c>
    </row>
    <row r="184" spans="1:4" x14ac:dyDescent="0.2">
      <c r="A184" s="58" t="s">
        <v>524</v>
      </c>
      <c r="B184" s="58" t="s">
        <v>525</v>
      </c>
      <c r="C184" s="59">
        <v>135</v>
      </c>
      <c r="D184" s="59">
        <v>135</v>
      </c>
    </row>
    <row r="185" spans="1:4" x14ac:dyDescent="0.2">
      <c r="A185" s="58" t="s">
        <v>526</v>
      </c>
      <c r="B185" s="58" t="s">
        <v>527</v>
      </c>
      <c r="C185" s="59">
        <v>6</v>
      </c>
      <c r="D185" s="59">
        <v>3</v>
      </c>
    </row>
    <row r="186" spans="1:4" x14ac:dyDescent="0.2">
      <c r="A186" s="58" t="s">
        <v>528</v>
      </c>
      <c r="B186" s="58" t="s">
        <v>529</v>
      </c>
      <c r="C186" s="59">
        <v>117</v>
      </c>
      <c r="D186" s="59">
        <v>108</v>
      </c>
    </row>
    <row r="187" spans="1:4" x14ac:dyDescent="0.2">
      <c r="A187" s="58" t="s">
        <v>530</v>
      </c>
      <c r="B187" s="58" t="s">
        <v>531</v>
      </c>
      <c r="C187" s="59">
        <v>60</v>
      </c>
      <c r="D187" s="59">
        <v>54</v>
      </c>
    </row>
    <row r="188" spans="1:4" x14ac:dyDescent="0.2">
      <c r="A188" s="58" t="s">
        <v>532</v>
      </c>
      <c r="B188" s="58" t="s">
        <v>533</v>
      </c>
      <c r="C188" s="59">
        <v>981</v>
      </c>
      <c r="D188" s="59">
        <v>933</v>
      </c>
    </row>
    <row r="189" spans="1:4" x14ac:dyDescent="0.2">
      <c r="A189" s="58" t="s">
        <v>534</v>
      </c>
      <c r="B189" s="58" t="s">
        <v>535</v>
      </c>
      <c r="C189" s="59">
        <v>33</v>
      </c>
      <c r="D189" s="59">
        <v>24</v>
      </c>
    </row>
    <row r="190" spans="1:4" x14ac:dyDescent="0.2">
      <c r="A190" s="58" t="s">
        <v>536</v>
      </c>
      <c r="B190" s="58" t="s">
        <v>537</v>
      </c>
      <c r="C190" s="59">
        <v>906</v>
      </c>
      <c r="D190" s="59">
        <v>849</v>
      </c>
    </row>
    <row r="191" spans="1:4" x14ac:dyDescent="0.2">
      <c r="A191" s="58" t="s">
        <v>538</v>
      </c>
      <c r="B191" s="58" t="s">
        <v>539</v>
      </c>
      <c r="C191" s="59">
        <v>435</v>
      </c>
      <c r="D191" s="59">
        <v>423</v>
      </c>
    </row>
    <row r="192" spans="1:4" x14ac:dyDescent="0.2">
      <c r="A192" s="58" t="s">
        <v>540</v>
      </c>
      <c r="B192" s="58" t="s">
        <v>541</v>
      </c>
      <c r="C192" s="59">
        <v>3</v>
      </c>
      <c r="D192" s="59">
        <v>3</v>
      </c>
    </row>
    <row r="193" spans="1:4" x14ac:dyDescent="0.2">
      <c r="A193" s="58" t="s">
        <v>542</v>
      </c>
      <c r="B193" s="58" t="s">
        <v>543</v>
      </c>
      <c r="C193" s="59">
        <v>3</v>
      </c>
      <c r="D193" s="59">
        <v>3</v>
      </c>
    </row>
    <row r="194" spans="1:4" x14ac:dyDescent="0.2">
      <c r="A194" s="58" t="s">
        <v>544</v>
      </c>
      <c r="B194" s="58" t="s">
        <v>545</v>
      </c>
      <c r="C194" s="59">
        <v>18</v>
      </c>
      <c r="D194" s="59">
        <v>15</v>
      </c>
    </row>
    <row r="195" spans="1:4" x14ac:dyDescent="0.2">
      <c r="A195" s="58" t="s">
        <v>546</v>
      </c>
      <c r="B195" s="58" t="s">
        <v>547</v>
      </c>
      <c r="C195" s="59">
        <v>90</v>
      </c>
      <c r="D195" s="59">
        <v>81</v>
      </c>
    </row>
    <row r="196" spans="1:4" x14ac:dyDescent="0.2">
      <c r="A196" s="58" t="s">
        <v>548</v>
      </c>
      <c r="B196" s="58" t="s">
        <v>549</v>
      </c>
      <c r="C196" s="59">
        <v>105</v>
      </c>
      <c r="D196" s="59">
        <v>102</v>
      </c>
    </row>
    <row r="197" spans="1:4" x14ac:dyDescent="0.2">
      <c r="A197" s="58" t="s">
        <v>550</v>
      </c>
      <c r="B197" s="58" t="s">
        <v>551</v>
      </c>
      <c r="C197" s="59">
        <v>90</v>
      </c>
      <c r="D197" s="59">
        <v>90</v>
      </c>
    </row>
    <row r="198" spans="1:4" x14ac:dyDescent="0.2">
      <c r="A198" s="58" t="s">
        <v>552</v>
      </c>
      <c r="B198" s="58" t="s">
        <v>553</v>
      </c>
      <c r="C198" s="59">
        <v>54</v>
      </c>
      <c r="D198" s="59">
        <v>48</v>
      </c>
    </row>
    <row r="199" spans="1:4" x14ac:dyDescent="0.2">
      <c r="A199" s="58" t="s">
        <v>554</v>
      </c>
      <c r="B199" s="58" t="s">
        <v>555</v>
      </c>
      <c r="C199" s="59">
        <v>1539</v>
      </c>
      <c r="D199" s="59">
        <v>1413</v>
      </c>
    </row>
    <row r="200" spans="1:4" x14ac:dyDescent="0.2">
      <c r="A200" s="58" t="s">
        <v>556</v>
      </c>
      <c r="B200" s="58" t="s">
        <v>557</v>
      </c>
      <c r="C200" s="59">
        <v>30</v>
      </c>
      <c r="D200" s="59">
        <v>30</v>
      </c>
    </row>
    <row r="201" spans="1:4" x14ac:dyDescent="0.2">
      <c r="A201" s="58" t="s">
        <v>558</v>
      </c>
      <c r="B201" s="58" t="s">
        <v>559</v>
      </c>
      <c r="C201" s="59">
        <v>54</v>
      </c>
      <c r="D201" s="59">
        <v>51</v>
      </c>
    </row>
    <row r="202" spans="1:4" x14ac:dyDescent="0.2">
      <c r="A202" s="58" t="s">
        <v>560</v>
      </c>
      <c r="B202" s="58" t="s">
        <v>561</v>
      </c>
      <c r="C202" s="59">
        <v>30</v>
      </c>
      <c r="D202" s="59">
        <v>30</v>
      </c>
    </row>
    <row r="203" spans="1:4" x14ac:dyDescent="0.2">
      <c r="A203" s="58" t="s">
        <v>562</v>
      </c>
      <c r="B203" s="58" t="s">
        <v>563</v>
      </c>
      <c r="C203" s="59">
        <v>0</v>
      </c>
      <c r="D203" s="59">
        <v>0</v>
      </c>
    </row>
    <row r="204" spans="1:4" x14ac:dyDescent="0.2">
      <c r="A204" s="58" t="s">
        <v>564</v>
      </c>
      <c r="B204" s="58" t="s">
        <v>565</v>
      </c>
      <c r="C204" s="59">
        <v>6</v>
      </c>
      <c r="D204" s="59">
        <v>6</v>
      </c>
    </row>
    <row r="205" spans="1:4" x14ac:dyDescent="0.2">
      <c r="A205" s="58" t="s">
        <v>566</v>
      </c>
      <c r="B205" s="58" t="s">
        <v>567</v>
      </c>
      <c r="C205" s="59">
        <v>15</v>
      </c>
      <c r="D205" s="59">
        <v>15</v>
      </c>
    </row>
    <row r="206" spans="1:4" x14ac:dyDescent="0.2">
      <c r="A206" s="58" t="s">
        <v>568</v>
      </c>
      <c r="B206" s="58" t="s">
        <v>569</v>
      </c>
      <c r="C206" s="59">
        <v>51</v>
      </c>
      <c r="D206" s="59">
        <v>51</v>
      </c>
    </row>
    <row r="207" spans="1:4" x14ac:dyDescent="0.2">
      <c r="A207" s="58" t="s">
        <v>570</v>
      </c>
      <c r="B207" s="58" t="s">
        <v>571</v>
      </c>
      <c r="C207" s="59">
        <v>183</v>
      </c>
      <c r="D207" s="59">
        <v>177</v>
      </c>
    </row>
    <row r="208" spans="1:4" x14ac:dyDescent="0.2">
      <c r="A208" s="58" t="s">
        <v>572</v>
      </c>
      <c r="B208" s="58" t="s">
        <v>573</v>
      </c>
      <c r="C208" s="59">
        <v>57</v>
      </c>
      <c r="D208" s="59">
        <v>51</v>
      </c>
    </row>
    <row r="209" spans="1:4" x14ac:dyDescent="0.2">
      <c r="A209" s="58" t="s">
        <v>574</v>
      </c>
      <c r="B209" s="58" t="s">
        <v>575</v>
      </c>
      <c r="C209" s="59">
        <v>84</v>
      </c>
      <c r="D209" s="59">
        <v>81</v>
      </c>
    </row>
    <row r="210" spans="1:4" x14ac:dyDescent="0.2">
      <c r="A210" s="58" t="s">
        <v>576</v>
      </c>
      <c r="B210" s="58" t="s">
        <v>577</v>
      </c>
      <c r="C210" s="59">
        <v>12</v>
      </c>
      <c r="D210" s="59">
        <v>9</v>
      </c>
    </row>
    <row r="211" spans="1:4" x14ac:dyDescent="0.2">
      <c r="A211" s="58" t="s">
        <v>578</v>
      </c>
      <c r="B211" s="58" t="s">
        <v>579</v>
      </c>
      <c r="C211" s="59">
        <v>45</v>
      </c>
      <c r="D211" s="59">
        <v>45</v>
      </c>
    </row>
    <row r="212" spans="1:4" x14ac:dyDescent="0.2">
      <c r="A212" s="58" t="s">
        <v>580</v>
      </c>
      <c r="B212" s="58" t="s">
        <v>581</v>
      </c>
      <c r="C212" s="59">
        <v>12</v>
      </c>
      <c r="D212" s="59">
        <v>9</v>
      </c>
    </row>
    <row r="213" spans="1:4" x14ac:dyDescent="0.2">
      <c r="A213" s="58" t="s">
        <v>582</v>
      </c>
      <c r="B213" s="58" t="s">
        <v>583</v>
      </c>
      <c r="C213" s="59">
        <v>12</v>
      </c>
      <c r="D213" s="59">
        <v>9</v>
      </c>
    </row>
    <row r="214" spans="1:4" x14ac:dyDescent="0.2">
      <c r="A214" s="58" t="s">
        <v>584</v>
      </c>
      <c r="B214" s="58" t="s">
        <v>585</v>
      </c>
      <c r="C214" s="59">
        <v>21</v>
      </c>
      <c r="D214" s="59">
        <v>15</v>
      </c>
    </row>
    <row r="215" spans="1:4" x14ac:dyDescent="0.2">
      <c r="A215" s="58" t="s">
        <v>586</v>
      </c>
      <c r="B215" s="58" t="s">
        <v>587</v>
      </c>
      <c r="C215" s="59">
        <v>276</v>
      </c>
      <c r="D215" s="59">
        <v>258</v>
      </c>
    </row>
    <row r="216" spans="1:4" x14ac:dyDescent="0.2">
      <c r="A216" s="58" t="s">
        <v>588</v>
      </c>
      <c r="B216" s="58" t="s">
        <v>589</v>
      </c>
      <c r="C216" s="59">
        <v>15</v>
      </c>
      <c r="D216" s="59">
        <v>12</v>
      </c>
    </row>
    <row r="217" spans="1:4" x14ac:dyDescent="0.2">
      <c r="A217" s="58" t="s">
        <v>590</v>
      </c>
      <c r="B217" s="58" t="s">
        <v>591</v>
      </c>
      <c r="C217" s="59">
        <v>3</v>
      </c>
      <c r="D217" s="59">
        <v>3</v>
      </c>
    </row>
    <row r="218" spans="1:4" x14ac:dyDescent="0.2">
      <c r="A218" s="58" t="s">
        <v>592</v>
      </c>
      <c r="B218" s="58" t="s">
        <v>593</v>
      </c>
      <c r="C218" s="59">
        <v>39</v>
      </c>
      <c r="D218" s="59">
        <v>36</v>
      </c>
    </row>
    <row r="219" spans="1:4" x14ac:dyDescent="0.2">
      <c r="A219" s="58" t="s">
        <v>594</v>
      </c>
      <c r="B219" s="58" t="s">
        <v>595</v>
      </c>
      <c r="C219" s="59">
        <v>6</v>
      </c>
      <c r="D219" s="59">
        <v>6</v>
      </c>
    </row>
    <row r="220" spans="1:4" x14ac:dyDescent="0.2">
      <c r="A220" s="58" t="s">
        <v>596</v>
      </c>
      <c r="B220" s="58" t="s">
        <v>597</v>
      </c>
      <c r="C220" s="59">
        <v>24</v>
      </c>
      <c r="D220" s="59">
        <v>21</v>
      </c>
    </row>
    <row r="221" spans="1:4" x14ac:dyDescent="0.2">
      <c r="A221" s="58" t="s">
        <v>598</v>
      </c>
      <c r="B221" s="58" t="s">
        <v>599</v>
      </c>
      <c r="C221" s="59">
        <v>24</v>
      </c>
      <c r="D221" s="59">
        <v>24</v>
      </c>
    </row>
    <row r="222" spans="1:4" x14ac:dyDescent="0.2">
      <c r="A222" s="58" t="s">
        <v>600</v>
      </c>
      <c r="B222" s="58" t="s">
        <v>601</v>
      </c>
      <c r="C222" s="59">
        <v>240</v>
      </c>
      <c r="D222" s="59">
        <v>222</v>
      </c>
    </row>
    <row r="223" spans="1:4" x14ac:dyDescent="0.2">
      <c r="A223" s="58" t="s">
        <v>602</v>
      </c>
      <c r="B223" s="58" t="s">
        <v>603</v>
      </c>
      <c r="C223" s="59">
        <v>3</v>
      </c>
      <c r="D223" s="59">
        <v>3</v>
      </c>
    </row>
    <row r="224" spans="1:4" x14ac:dyDescent="0.2">
      <c r="A224" s="58" t="s">
        <v>604</v>
      </c>
      <c r="B224" s="58" t="s">
        <v>605</v>
      </c>
      <c r="C224" s="59">
        <v>12</v>
      </c>
      <c r="D224" s="59">
        <v>12</v>
      </c>
    </row>
    <row r="225" spans="1:4" x14ac:dyDescent="0.2">
      <c r="A225" s="58" t="s">
        <v>606</v>
      </c>
      <c r="B225" s="58" t="s">
        <v>607</v>
      </c>
      <c r="C225" s="59">
        <v>6</v>
      </c>
      <c r="D225" s="59">
        <v>6</v>
      </c>
    </row>
    <row r="226" spans="1:4" x14ac:dyDescent="0.2">
      <c r="A226" s="58" t="s">
        <v>608</v>
      </c>
      <c r="B226" s="58" t="s">
        <v>609</v>
      </c>
      <c r="C226" s="59">
        <v>48</v>
      </c>
      <c r="D226" s="59">
        <v>42</v>
      </c>
    </row>
    <row r="227" spans="1:4" x14ac:dyDescent="0.2">
      <c r="A227" s="58" t="s">
        <v>610</v>
      </c>
      <c r="B227" s="58" t="s">
        <v>611</v>
      </c>
      <c r="C227" s="59">
        <v>9</v>
      </c>
      <c r="D227" s="59">
        <v>6</v>
      </c>
    </row>
    <row r="228" spans="1:4" x14ac:dyDescent="0.2">
      <c r="A228" s="58" t="s">
        <v>612</v>
      </c>
      <c r="B228" s="58" t="s">
        <v>613</v>
      </c>
      <c r="C228" s="59">
        <v>0</v>
      </c>
      <c r="D228" s="59">
        <v>0</v>
      </c>
    </row>
    <row r="229" spans="1:4" x14ac:dyDescent="0.2">
      <c r="A229" s="58" t="s">
        <v>614</v>
      </c>
      <c r="B229" s="58" t="s">
        <v>615</v>
      </c>
      <c r="C229" s="59">
        <v>12</v>
      </c>
      <c r="D229" s="59">
        <v>12</v>
      </c>
    </row>
    <row r="230" spans="1:4" x14ac:dyDescent="0.2">
      <c r="A230" s="58" t="s">
        <v>616</v>
      </c>
      <c r="B230" s="58" t="s">
        <v>617</v>
      </c>
      <c r="C230" s="59">
        <v>6</v>
      </c>
      <c r="D230" s="59">
        <v>6</v>
      </c>
    </row>
    <row r="231" spans="1:4" x14ac:dyDescent="0.2">
      <c r="A231" s="58" t="s">
        <v>618</v>
      </c>
      <c r="B231" s="58" t="s">
        <v>619</v>
      </c>
      <c r="C231" s="59">
        <v>3</v>
      </c>
      <c r="D231" s="59">
        <v>3</v>
      </c>
    </row>
    <row r="232" spans="1:4" x14ac:dyDescent="0.2">
      <c r="A232" s="58" t="s">
        <v>620</v>
      </c>
      <c r="B232" s="58" t="s">
        <v>621</v>
      </c>
      <c r="C232" s="59">
        <v>60</v>
      </c>
      <c r="D232" s="59">
        <v>54</v>
      </c>
    </row>
    <row r="233" spans="1:4" x14ac:dyDescent="0.2">
      <c r="A233" s="58" t="s">
        <v>622</v>
      </c>
      <c r="B233" s="58" t="s">
        <v>623</v>
      </c>
      <c r="C233" s="59">
        <v>6</v>
      </c>
      <c r="D233" s="59">
        <v>6</v>
      </c>
    </row>
    <row r="234" spans="1:4" x14ac:dyDescent="0.2">
      <c r="A234" s="58" t="s">
        <v>624</v>
      </c>
      <c r="B234" s="58" t="s">
        <v>625</v>
      </c>
      <c r="C234" s="59">
        <v>3</v>
      </c>
      <c r="D234" s="59">
        <v>3</v>
      </c>
    </row>
    <row r="235" spans="1:4" x14ac:dyDescent="0.2">
      <c r="A235" s="58" t="s">
        <v>626</v>
      </c>
      <c r="B235" s="58" t="s">
        <v>627</v>
      </c>
      <c r="C235" s="59">
        <v>9</v>
      </c>
      <c r="D235" s="59">
        <v>9</v>
      </c>
    </row>
    <row r="236" spans="1:4" x14ac:dyDescent="0.2">
      <c r="A236" s="58" t="s">
        <v>628</v>
      </c>
      <c r="B236" s="58" t="s">
        <v>629</v>
      </c>
      <c r="C236" s="59">
        <v>189</v>
      </c>
      <c r="D236" s="59">
        <v>180</v>
      </c>
    </row>
    <row r="237" spans="1:4" x14ac:dyDescent="0.2">
      <c r="A237" s="58" t="s">
        <v>630</v>
      </c>
      <c r="B237" s="58" t="s">
        <v>631</v>
      </c>
      <c r="C237" s="59">
        <v>177</v>
      </c>
      <c r="D237" s="59">
        <v>174</v>
      </c>
    </row>
    <row r="238" spans="1:4" x14ac:dyDescent="0.2">
      <c r="A238" s="58" t="s">
        <v>632</v>
      </c>
      <c r="B238" s="58" t="s">
        <v>6846</v>
      </c>
      <c r="C238" s="59">
        <v>15</v>
      </c>
      <c r="D238" s="59">
        <v>15</v>
      </c>
    </row>
    <row r="239" spans="1:4" x14ac:dyDescent="0.2">
      <c r="A239" s="58" t="s">
        <v>633</v>
      </c>
      <c r="B239" s="58" t="s">
        <v>634</v>
      </c>
      <c r="C239" s="59">
        <v>3</v>
      </c>
      <c r="D239" s="59">
        <v>3</v>
      </c>
    </row>
    <row r="240" spans="1:4" x14ac:dyDescent="0.2">
      <c r="A240" s="58" t="s">
        <v>635</v>
      </c>
      <c r="B240" s="58" t="s">
        <v>636</v>
      </c>
      <c r="C240" s="59">
        <v>18</v>
      </c>
      <c r="D240" s="59">
        <v>18</v>
      </c>
    </row>
    <row r="241" spans="1:4" x14ac:dyDescent="0.2">
      <c r="A241" s="58" t="s">
        <v>637</v>
      </c>
      <c r="B241" s="58" t="s">
        <v>638</v>
      </c>
      <c r="C241" s="59">
        <v>15</v>
      </c>
      <c r="D241" s="59">
        <v>12</v>
      </c>
    </row>
    <row r="242" spans="1:4" x14ac:dyDescent="0.2">
      <c r="A242" s="58" t="s">
        <v>639</v>
      </c>
      <c r="B242" s="58" t="s">
        <v>640</v>
      </c>
      <c r="C242" s="59">
        <v>441</v>
      </c>
      <c r="D242" s="59">
        <v>432</v>
      </c>
    </row>
    <row r="243" spans="1:4" x14ac:dyDescent="0.2">
      <c r="A243" s="58" t="s">
        <v>641</v>
      </c>
      <c r="B243" s="58" t="s">
        <v>642</v>
      </c>
      <c r="C243" s="59">
        <v>0</v>
      </c>
      <c r="D243" s="59">
        <v>0</v>
      </c>
    </row>
    <row r="244" spans="1:4" x14ac:dyDescent="0.2">
      <c r="A244" s="58" t="s">
        <v>643</v>
      </c>
      <c r="B244" s="58" t="s">
        <v>644</v>
      </c>
      <c r="C244" s="59">
        <v>3</v>
      </c>
      <c r="D244" s="59">
        <v>3</v>
      </c>
    </row>
    <row r="245" spans="1:4" x14ac:dyDescent="0.2">
      <c r="A245" s="58" t="s">
        <v>645</v>
      </c>
      <c r="B245" s="58" t="s">
        <v>646</v>
      </c>
      <c r="C245" s="59">
        <v>42</v>
      </c>
      <c r="D245" s="59">
        <v>42</v>
      </c>
    </row>
    <row r="246" spans="1:4" x14ac:dyDescent="0.2">
      <c r="A246" s="58" t="s">
        <v>647</v>
      </c>
      <c r="B246" s="58" t="s">
        <v>648</v>
      </c>
      <c r="C246" s="59">
        <v>12</v>
      </c>
      <c r="D246" s="59">
        <v>9</v>
      </c>
    </row>
    <row r="247" spans="1:4" x14ac:dyDescent="0.2">
      <c r="A247" s="58" t="s">
        <v>649</v>
      </c>
      <c r="B247" s="58" t="s">
        <v>650</v>
      </c>
      <c r="C247" s="59">
        <v>6</v>
      </c>
      <c r="D247" s="59">
        <v>6</v>
      </c>
    </row>
    <row r="248" spans="1:4" x14ac:dyDescent="0.2">
      <c r="A248" s="58" t="s">
        <v>651</v>
      </c>
      <c r="B248" s="58" t="s">
        <v>652</v>
      </c>
      <c r="C248" s="59">
        <v>6</v>
      </c>
      <c r="D248" s="59">
        <v>6</v>
      </c>
    </row>
    <row r="249" spans="1:4" x14ac:dyDescent="0.2">
      <c r="A249" s="58" t="s">
        <v>653</v>
      </c>
      <c r="B249" s="58" t="s">
        <v>654</v>
      </c>
      <c r="C249" s="59">
        <v>996</v>
      </c>
      <c r="D249" s="59">
        <v>987</v>
      </c>
    </row>
    <row r="250" spans="1:4" x14ac:dyDescent="0.2">
      <c r="A250" s="58" t="s">
        <v>655</v>
      </c>
      <c r="B250" s="58" t="s">
        <v>656</v>
      </c>
      <c r="C250" s="59">
        <v>0</v>
      </c>
      <c r="D250" s="59">
        <v>0</v>
      </c>
    </row>
    <row r="251" spans="1:4" x14ac:dyDescent="0.2">
      <c r="A251" s="58" t="s">
        <v>657</v>
      </c>
      <c r="B251" s="58" t="s">
        <v>658</v>
      </c>
      <c r="C251" s="59">
        <v>33</v>
      </c>
      <c r="D251" s="59">
        <v>24</v>
      </c>
    </row>
    <row r="252" spans="1:4" x14ac:dyDescent="0.2">
      <c r="A252" s="58" t="s">
        <v>659</v>
      </c>
      <c r="B252" s="58" t="s">
        <v>660</v>
      </c>
      <c r="C252" s="59">
        <v>51</v>
      </c>
      <c r="D252" s="59">
        <v>51</v>
      </c>
    </row>
    <row r="253" spans="1:4" x14ac:dyDescent="0.2">
      <c r="A253" s="58" t="s">
        <v>661</v>
      </c>
      <c r="B253" s="58" t="s">
        <v>662</v>
      </c>
      <c r="C253" s="59">
        <v>18</v>
      </c>
      <c r="D253" s="59">
        <v>15</v>
      </c>
    </row>
    <row r="254" spans="1:4" x14ac:dyDescent="0.2">
      <c r="A254" s="58" t="s">
        <v>663</v>
      </c>
      <c r="B254" s="58" t="s">
        <v>664</v>
      </c>
      <c r="C254" s="59">
        <v>54</v>
      </c>
      <c r="D254" s="59">
        <v>54</v>
      </c>
    </row>
    <row r="255" spans="1:4" x14ac:dyDescent="0.2">
      <c r="A255" s="58" t="s">
        <v>665</v>
      </c>
      <c r="B255" s="58" t="s">
        <v>666</v>
      </c>
      <c r="C255" s="59">
        <v>36</v>
      </c>
      <c r="D255" s="59">
        <v>30</v>
      </c>
    </row>
    <row r="256" spans="1:4" x14ac:dyDescent="0.2">
      <c r="A256" s="58" t="s">
        <v>667</v>
      </c>
      <c r="B256" s="58" t="s">
        <v>668</v>
      </c>
      <c r="C256" s="59">
        <v>201</v>
      </c>
      <c r="D256" s="59">
        <v>201</v>
      </c>
    </row>
    <row r="257" spans="1:4" x14ac:dyDescent="0.2">
      <c r="A257" s="58" t="s">
        <v>669</v>
      </c>
      <c r="B257" s="58" t="s">
        <v>670</v>
      </c>
      <c r="C257" s="59">
        <v>129</v>
      </c>
      <c r="D257" s="59">
        <v>126</v>
      </c>
    </row>
    <row r="258" spans="1:4" x14ac:dyDescent="0.2">
      <c r="A258" s="58" t="s">
        <v>671</v>
      </c>
      <c r="B258" s="58" t="s">
        <v>672</v>
      </c>
      <c r="C258" s="59">
        <v>3</v>
      </c>
      <c r="D258" s="59">
        <v>3</v>
      </c>
    </row>
    <row r="259" spans="1:4" x14ac:dyDescent="0.2">
      <c r="A259" s="58" t="s">
        <v>673</v>
      </c>
      <c r="B259" s="58" t="s">
        <v>674</v>
      </c>
      <c r="C259" s="59">
        <v>24</v>
      </c>
      <c r="D259" s="59">
        <v>24</v>
      </c>
    </row>
    <row r="260" spans="1:4" x14ac:dyDescent="0.2">
      <c r="A260" s="58" t="s">
        <v>675</v>
      </c>
      <c r="B260" s="58" t="s">
        <v>676</v>
      </c>
      <c r="C260" s="59">
        <v>279</v>
      </c>
      <c r="D260" s="59">
        <v>279</v>
      </c>
    </row>
    <row r="261" spans="1:4" x14ac:dyDescent="0.2">
      <c r="A261" s="58" t="s">
        <v>677</v>
      </c>
      <c r="B261" s="58" t="s">
        <v>678</v>
      </c>
      <c r="C261" s="59">
        <v>1491</v>
      </c>
      <c r="D261" s="59">
        <v>1479</v>
      </c>
    </row>
    <row r="262" spans="1:4" x14ac:dyDescent="0.2">
      <c r="A262" s="58" t="s">
        <v>679</v>
      </c>
      <c r="B262" s="58" t="s">
        <v>680</v>
      </c>
      <c r="C262" s="59">
        <v>1917</v>
      </c>
      <c r="D262" s="59">
        <v>1869</v>
      </c>
    </row>
    <row r="263" spans="1:4" x14ac:dyDescent="0.2">
      <c r="A263" s="58" t="s">
        <v>681</v>
      </c>
      <c r="B263" s="58" t="s">
        <v>682</v>
      </c>
      <c r="C263" s="59">
        <v>30</v>
      </c>
      <c r="D263" s="59">
        <v>27</v>
      </c>
    </row>
    <row r="264" spans="1:4" x14ac:dyDescent="0.2">
      <c r="A264" s="58" t="s">
        <v>683</v>
      </c>
      <c r="B264" s="58" t="s">
        <v>684</v>
      </c>
      <c r="C264" s="59">
        <v>45</v>
      </c>
      <c r="D264" s="59">
        <v>36</v>
      </c>
    </row>
    <row r="265" spans="1:4" x14ac:dyDescent="0.2">
      <c r="A265" s="58" t="s">
        <v>685</v>
      </c>
      <c r="B265" s="58" t="s">
        <v>686</v>
      </c>
      <c r="C265" s="59">
        <v>249</v>
      </c>
      <c r="D265" s="59">
        <v>240</v>
      </c>
    </row>
    <row r="266" spans="1:4" x14ac:dyDescent="0.2">
      <c r="A266" s="58" t="s">
        <v>687</v>
      </c>
      <c r="B266" s="58" t="s">
        <v>688</v>
      </c>
      <c r="C266" s="59">
        <v>666</v>
      </c>
      <c r="D266" s="59">
        <v>639</v>
      </c>
    </row>
    <row r="267" spans="1:4" x14ac:dyDescent="0.2">
      <c r="A267" s="58" t="s">
        <v>689</v>
      </c>
      <c r="B267" s="58" t="s">
        <v>690</v>
      </c>
      <c r="C267" s="59">
        <v>0</v>
      </c>
      <c r="D267" s="59">
        <v>0</v>
      </c>
    </row>
    <row r="268" spans="1:4" x14ac:dyDescent="0.2">
      <c r="A268" s="58" t="s">
        <v>691</v>
      </c>
      <c r="B268" s="58" t="s">
        <v>692</v>
      </c>
      <c r="C268" s="59">
        <v>117</v>
      </c>
      <c r="D268" s="59">
        <v>120</v>
      </c>
    </row>
    <row r="269" spans="1:4" x14ac:dyDescent="0.2">
      <c r="A269" s="58" t="s">
        <v>693</v>
      </c>
      <c r="B269" s="58" t="s">
        <v>694</v>
      </c>
      <c r="C269" s="59">
        <v>540</v>
      </c>
      <c r="D269" s="59">
        <v>534</v>
      </c>
    </row>
    <row r="270" spans="1:4" x14ac:dyDescent="0.2">
      <c r="A270" s="58" t="s">
        <v>695</v>
      </c>
      <c r="B270" s="58" t="s">
        <v>696</v>
      </c>
      <c r="C270" s="59">
        <v>30</v>
      </c>
      <c r="D270" s="59">
        <v>27</v>
      </c>
    </row>
    <row r="271" spans="1:4" x14ac:dyDescent="0.2">
      <c r="A271" s="58" t="s">
        <v>697</v>
      </c>
      <c r="B271" s="58" t="s">
        <v>698</v>
      </c>
      <c r="C271" s="59">
        <v>108</v>
      </c>
      <c r="D271" s="59">
        <v>108</v>
      </c>
    </row>
    <row r="272" spans="1:4" x14ac:dyDescent="0.2">
      <c r="A272" s="58" t="s">
        <v>699</v>
      </c>
      <c r="B272" s="58" t="s">
        <v>700</v>
      </c>
      <c r="C272" s="59">
        <v>18</v>
      </c>
      <c r="D272" s="59">
        <v>18</v>
      </c>
    </row>
    <row r="273" spans="1:9" x14ac:dyDescent="0.2">
      <c r="A273" s="58" t="s">
        <v>701</v>
      </c>
      <c r="B273" s="58" t="s">
        <v>702</v>
      </c>
      <c r="C273" s="59">
        <v>105</v>
      </c>
      <c r="D273" s="59">
        <v>96</v>
      </c>
    </row>
    <row r="274" spans="1:9" x14ac:dyDescent="0.2">
      <c r="A274" s="58" t="s">
        <v>703</v>
      </c>
      <c r="B274" s="58" t="s">
        <v>704</v>
      </c>
      <c r="C274" s="59">
        <v>1143</v>
      </c>
      <c r="D274" s="59">
        <v>1134</v>
      </c>
    </row>
    <row r="275" spans="1:9" x14ac:dyDescent="0.2">
      <c r="A275" s="58" t="s">
        <v>705</v>
      </c>
      <c r="B275" s="58" t="s">
        <v>706</v>
      </c>
      <c r="C275" s="59">
        <v>72402</v>
      </c>
      <c r="D275" s="59">
        <v>71382</v>
      </c>
    </row>
    <row r="276" spans="1:9" x14ac:dyDescent="0.2">
      <c r="A276" s="58" t="s">
        <v>707</v>
      </c>
      <c r="B276" s="58" t="s">
        <v>708</v>
      </c>
      <c r="C276" s="59">
        <v>96</v>
      </c>
      <c r="D276" s="59">
        <v>87</v>
      </c>
    </row>
    <row r="277" spans="1:9" x14ac:dyDescent="0.2">
      <c r="A277" s="58" t="s">
        <v>709</v>
      </c>
      <c r="B277" s="58" t="s">
        <v>710</v>
      </c>
      <c r="C277" s="59">
        <v>477</v>
      </c>
      <c r="D277" s="59">
        <v>462</v>
      </c>
    </row>
    <row r="278" spans="1:9" x14ac:dyDescent="0.2">
      <c r="A278" s="58" t="s">
        <v>711</v>
      </c>
      <c r="B278" s="58" t="s">
        <v>712</v>
      </c>
      <c r="C278" s="59">
        <v>417</v>
      </c>
      <c r="D278" s="59">
        <v>393</v>
      </c>
    </row>
    <row r="279" spans="1:9" x14ac:dyDescent="0.2">
      <c r="A279" s="58" t="s">
        <v>713</v>
      </c>
      <c r="B279" s="58" t="s">
        <v>714</v>
      </c>
      <c r="C279" s="59">
        <v>1563</v>
      </c>
      <c r="D279" s="59">
        <v>1536</v>
      </c>
    </row>
    <row r="280" spans="1:9" x14ac:dyDescent="0.2">
      <c r="A280" s="58" t="s">
        <v>715</v>
      </c>
      <c r="B280" s="58" t="s">
        <v>716</v>
      </c>
      <c r="C280" s="59">
        <v>8817</v>
      </c>
      <c r="D280" s="59">
        <v>8685</v>
      </c>
    </row>
    <row r="281" spans="1:9" x14ac:dyDescent="0.2">
      <c r="A281" s="58" t="s">
        <v>717</v>
      </c>
      <c r="B281" s="58" t="s">
        <v>718</v>
      </c>
      <c r="C281" s="59">
        <v>0</v>
      </c>
      <c r="D281" s="59">
        <v>0</v>
      </c>
      <c r="F281" s="58"/>
      <c r="G281" s="58"/>
      <c r="H281" s="59"/>
      <c r="I281" s="59"/>
    </row>
    <row r="282" spans="1:9" x14ac:dyDescent="0.2">
      <c r="A282" s="58"/>
      <c r="B282" s="58" t="s">
        <v>40</v>
      </c>
      <c r="C282" s="59">
        <v>4733061</v>
      </c>
      <c r="D282" s="59">
        <v>4641897</v>
      </c>
      <c r="F282" s="58"/>
      <c r="G282" s="58"/>
      <c r="H282" s="59"/>
      <c r="I282" s="59"/>
    </row>
    <row r="283" spans="1:9" x14ac:dyDescent="0.2">
      <c r="A283" s="58" t="s">
        <v>719</v>
      </c>
      <c r="B283" s="58" t="s">
        <v>720</v>
      </c>
      <c r="C283" s="59">
        <v>921</v>
      </c>
      <c r="D283" s="59">
        <v>432</v>
      </c>
    </row>
    <row r="284" spans="1:9" x14ac:dyDescent="0.2">
      <c r="A284" s="58" t="s">
        <v>723</v>
      </c>
      <c r="B284" s="58" t="s">
        <v>44</v>
      </c>
      <c r="C284" s="59">
        <v>59376</v>
      </c>
      <c r="D284" s="59">
        <v>57426</v>
      </c>
    </row>
    <row r="285" spans="1:9" x14ac:dyDescent="0.2">
      <c r="A285" s="58"/>
      <c r="B285" s="58"/>
      <c r="C285" s="23"/>
      <c r="D285" s="23"/>
    </row>
    <row r="286" spans="1:9" x14ac:dyDescent="0.2">
      <c r="A286" s="58"/>
      <c r="B286" s="66" t="s">
        <v>45</v>
      </c>
      <c r="C286" s="30">
        <v>4793358</v>
      </c>
      <c r="D286" s="30">
        <v>4699755</v>
      </c>
    </row>
    <row r="287" spans="1:9" x14ac:dyDescent="0.2">
      <c r="A287" s="61"/>
      <c r="B287" s="67"/>
      <c r="C287" s="61"/>
      <c r="D287" s="61"/>
    </row>
    <row r="288" spans="1:9" x14ac:dyDescent="0.2">
      <c r="A288" s="64" t="s">
        <v>6995</v>
      </c>
      <c r="B288" s="68"/>
      <c r="C288" s="69"/>
      <c r="D288" s="69"/>
    </row>
    <row r="289" spans="1:4" x14ac:dyDescent="0.2">
      <c r="A289" s="82" t="s">
        <v>6919</v>
      </c>
      <c r="B289" s="82"/>
      <c r="C289" s="82"/>
      <c r="D289" s="69"/>
    </row>
    <row r="290" spans="1:4" customFormat="1" x14ac:dyDescent="0.2">
      <c r="A290" s="64" t="s">
        <v>6917</v>
      </c>
      <c r="B290" s="20"/>
      <c r="C290" s="12"/>
      <c r="D290" s="12"/>
    </row>
    <row r="291" spans="1:4" x14ac:dyDescent="0.2">
      <c r="A291" s="29" t="s">
        <v>46</v>
      </c>
      <c r="B291" s="70"/>
    </row>
    <row r="292" spans="1:4" x14ac:dyDescent="0.2">
      <c r="B292" s="70"/>
    </row>
    <row r="293" spans="1:4" x14ac:dyDescent="0.2">
      <c r="B293" s="70"/>
    </row>
    <row r="294" spans="1:4" x14ac:dyDescent="0.2">
      <c r="B294" s="70"/>
    </row>
    <row r="295" spans="1:4" x14ac:dyDescent="0.2">
      <c r="B295" s="70"/>
    </row>
    <row r="296" spans="1:4" x14ac:dyDescent="0.2">
      <c r="B296" s="70"/>
    </row>
    <row r="297" spans="1:4" x14ac:dyDescent="0.2">
      <c r="B297" s="70"/>
    </row>
    <row r="298" spans="1:4" x14ac:dyDescent="0.2">
      <c r="B298" s="70"/>
    </row>
    <row r="299" spans="1:4" x14ac:dyDescent="0.2">
      <c r="B299" s="70"/>
    </row>
    <row r="300" spans="1:4" x14ac:dyDescent="0.2">
      <c r="B300" s="70"/>
    </row>
    <row r="301" spans="1:4" x14ac:dyDescent="0.2">
      <c r="B301" s="70"/>
    </row>
    <row r="302" spans="1:4" x14ac:dyDescent="0.2">
      <c r="B302" s="70"/>
    </row>
    <row r="303" spans="1:4" x14ac:dyDescent="0.2">
      <c r="B303" s="70"/>
    </row>
    <row r="304" spans="1:4" x14ac:dyDescent="0.2">
      <c r="B304" s="70"/>
    </row>
    <row r="305" spans="2:2" x14ac:dyDescent="0.2">
      <c r="B305" s="70"/>
    </row>
    <row r="306" spans="2:2" x14ac:dyDescent="0.2">
      <c r="B306" s="70"/>
    </row>
    <row r="307" spans="2:2" x14ac:dyDescent="0.2">
      <c r="B307" s="70"/>
    </row>
    <row r="308" spans="2:2" x14ac:dyDescent="0.2">
      <c r="B308" s="70"/>
    </row>
    <row r="309" spans="2:2" x14ac:dyDescent="0.2">
      <c r="B309" s="70"/>
    </row>
    <row r="310" spans="2:2" x14ac:dyDescent="0.2">
      <c r="B310" s="70"/>
    </row>
    <row r="311" spans="2:2" x14ac:dyDescent="0.2">
      <c r="B311" s="70"/>
    </row>
    <row r="312" spans="2:2" x14ac:dyDescent="0.2">
      <c r="B312" s="70"/>
    </row>
    <row r="313" spans="2:2" x14ac:dyDescent="0.2">
      <c r="B313" s="70"/>
    </row>
    <row r="314" spans="2:2" x14ac:dyDescent="0.2">
      <c r="B314" s="70"/>
    </row>
    <row r="315" spans="2:2" x14ac:dyDescent="0.2">
      <c r="B315" s="70"/>
    </row>
    <row r="316" spans="2:2" x14ac:dyDescent="0.2">
      <c r="B316" s="70"/>
    </row>
    <row r="317" spans="2:2" x14ac:dyDescent="0.2">
      <c r="B317" s="70"/>
    </row>
    <row r="318" spans="2:2" x14ac:dyDescent="0.2">
      <c r="B318" s="70"/>
    </row>
    <row r="319" spans="2:2" x14ac:dyDescent="0.2">
      <c r="B319" s="70"/>
    </row>
    <row r="320" spans="2:2" x14ac:dyDescent="0.2">
      <c r="B320" s="70"/>
    </row>
    <row r="321" spans="2:2" x14ac:dyDescent="0.2">
      <c r="B321" s="70"/>
    </row>
    <row r="322" spans="2:2" x14ac:dyDescent="0.2">
      <c r="B322" s="70"/>
    </row>
    <row r="323" spans="2:2" x14ac:dyDescent="0.2">
      <c r="B323" s="70"/>
    </row>
    <row r="324" spans="2:2" x14ac:dyDescent="0.2">
      <c r="B324" s="70"/>
    </row>
    <row r="325" spans="2:2" x14ac:dyDescent="0.2">
      <c r="B325" s="70"/>
    </row>
    <row r="326" spans="2:2" x14ac:dyDescent="0.2">
      <c r="B326" s="70"/>
    </row>
    <row r="327" spans="2:2" x14ac:dyDescent="0.2">
      <c r="B327" s="70"/>
    </row>
    <row r="328" spans="2:2" x14ac:dyDescent="0.2">
      <c r="B328" s="70"/>
    </row>
    <row r="329" spans="2:2" x14ac:dyDescent="0.2">
      <c r="B329" s="70"/>
    </row>
    <row r="330" spans="2:2" x14ac:dyDescent="0.2">
      <c r="B330" s="70"/>
    </row>
    <row r="331" spans="2:2" x14ac:dyDescent="0.2">
      <c r="B331" s="70"/>
    </row>
    <row r="332" spans="2:2" x14ac:dyDescent="0.2">
      <c r="B332" s="70"/>
    </row>
    <row r="333" spans="2:2" x14ac:dyDescent="0.2">
      <c r="B333" s="70"/>
    </row>
    <row r="334" spans="2:2" x14ac:dyDescent="0.2">
      <c r="B334" s="70"/>
    </row>
    <row r="335" spans="2:2" x14ac:dyDescent="0.2">
      <c r="B335" s="70"/>
    </row>
    <row r="336" spans="2:2" x14ac:dyDescent="0.2">
      <c r="B336" s="70"/>
    </row>
    <row r="337" spans="2:2" x14ac:dyDescent="0.2">
      <c r="B337" s="70"/>
    </row>
    <row r="338" spans="2:2" x14ac:dyDescent="0.2">
      <c r="B338" s="70"/>
    </row>
    <row r="339" spans="2:2" x14ac:dyDescent="0.2">
      <c r="B339" s="70"/>
    </row>
    <row r="340" spans="2:2" x14ac:dyDescent="0.2">
      <c r="B340" s="70"/>
    </row>
    <row r="341" spans="2:2" x14ac:dyDescent="0.2">
      <c r="B341" s="70"/>
    </row>
    <row r="342" spans="2:2" x14ac:dyDescent="0.2">
      <c r="B342" s="70"/>
    </row>
    <row r="343" spans="2:2" x14ac:dyDescent="0.2">
      <c r="B343" s="70"/>
    </row>
    <row r="344" spans="2:2" x14ac:dyDescent="0.2">
      <c r="B344" s="70"/>
    </row>
    <row r="345" spans="2:2" x14ac:dyDescent="0.2">
      <c r="B345" s="70"/>
    </row>
    <row r="346" spans="2:2" x14ac:dyDescent="0.2">
      <c r="B346" s="70"/>
    </row>
    <row r="347" spans="2:2" x14ac:dyDescent="0.2">
      <c r="B347" s="70"/>
    </row>
    <row r="348" spans="2:2" x14ac:dyDescent="0.2">
      <c r="B348" s="70"/>
    </row>
    <row r="349" spans="2:2" x14ac:dyDescent="0.2">
      <c r="B349" s="70"/>
    </row>
    <row r="350" spans="2:2" x14ac:dyDescent="0.2">
      <c r="B350" s="70"/>
    </row>
    <row r="351" spans="2:2" x14ac:dyDescent="0.2">
      <c r="B351" s="70"/>
    </row>
    <row r="352" spans="2:2" x14ac:dyDescent="0.2">
      <c r="B352" s="70"/>
    </row>
    <row r="353" spans="2:2" x14ac:dyDescent="0.2">
      <c r="B353" s="70"/>
    </row>
    <row r="354" spans="2:2" x14ac:dyDescent="0.2">
      <c r="B354" s="70"/>
    </row>
    <row r="355" spans="2:2" x14ac:dyDescent="0.2">
      <c r="B355" s="70"/>
    </row>
    <row r="356" spans="2:2" x14ac:dyDescent="0.2">
      <c r="B356" s="70"/>
    </row>
    <row r="357" spans="2:2" x14ac:dyDescent="0.2">
      <c r="B357" s="70"/>
    </row>
    <row r="358" spans="2:2" x14ac:dyDescent="0.2">
      <c r="B358" s="70"/>
    </row>
    <row r="359" spans="2:2" x14ac:dyDescent="0.2">
      <c r="B359" s="70"/>
    </row>
    <row r="360" spans="2:2" x14ac:dyDescent="0.2">
      <c r="B360" s="70"/>
    </row>
    <row r="361" spans="2:2" x14ac:dyDescent="0.2">
      <c r="B361" s="70"/>
    </row>
    <row r="362" spans="2:2" x14ac:dyDescent="0.2">
      <c r="B362" s="70"/>
    </row>
    <row r="363" spans="2:2" x14ac:dyDescent="0.2">
      <c r="B363" s="70"/>
    </row>
    <row r="364" spans="2:2" x14ac:dyDescent="0.2">
      <c r="B364" s="70"/>
    </row>
    <row r="365" spans="2:2" x14ac:dyDescent="0.2">
      <c r="B365" s="70"/>
    </row>
    <row r="366" spans="2:2" x14ac:dyDescent="0.2">
      <c r="B366" s="70"/>
    </row>
    <row r="367" spans="2:2" x14ac:dyDescent="0.2">
      <c r="B367" s="70"/>
    </row>
    <row r="368" spans="2:2" x14ac:dyDescent="0.2">
      <c r="B368" s="70"/>
    </row>
    <row r="369" spans="2:2" x14ac:dyDescent="0.2">
      <c r="B369" s="70"/>
    </row>
    <row r="370" spans="2:2" x14ac:dyDescent="0.2">
      <c r="B370" s="70"/>
    </row>
    <row r="371" spans="2:2" x14ac:dyDescent="0.2">
      <c r="B371" s="70"/>
    </row>
    <row r="372" spans="2:2" x14ac:dyDescent="0.2">
      <c r="B372" s="70"/>
    </row>
    <row r="373" spans="2:2" x14ac:dyDescent="0.2">
      <c r="B373" s="70"/>
    </row>
    <row r="374" spans="2:2" x14ac:dyDescent="0.2">
      <c r="B374" s="70"/>
    </row>
    <row r="375" spans="2:2" x14ac:dyDescent="0.2">
      <c r="B375" s="70"/>
    </row>
    <row r="376" spans="2:2" x14ac:dyDescent="0.2">
      <c r="B376" s="70"/>
    </row>
    <row r="377" spans="2:2" x14ac:dyDescent="0.2">
      <c r="B377" s="70"/>
    </row>
    <row r="378" spans="2:2" x14ac:dyDescent="0.2">
      <c r="B378" s="70"/>
    </row>
    <row r="379" spans="2:2" x14ac:dyDescent="0.2">
      <c r="B379" s="70"/>
    </row>
    <row r="380" spans="2:2" x14ac:dyDescent="0.2">
      <c r="B380" s="70"/>
    </row>
    <row r="381" spans="2:2" x14ac:dyDescent="0.2">
      <c r="B381" s="70"/>
    </row>
    <row r="382" spans="2:2" x14ac:dyDescent="0.2">
      <c r="B382" s="70"/>
    </row>
    <row r="383" spans="2:2" x14ac:dyDescent="0.2">
      <c r="B383" s="70"/>
    </row>
    <row r="384" spans="2:2" x14ac:dyDescent="0.2">
      <c r="B384" s="70"/>
    </row>
    <row r="385" spans="2:2" x14ac:dyDescent="0.2">
      <c r="B385" s="70"/>
    </row>
    <row r="386" spans="2:2" x14ac:dyDescent="0.2">
      <c r="B386" s="70"/>
    </row>
    <row r="387" spans="2:2" x14ac:dyDescent="0.2">
      <c r="B387" s="70"/>
    </row>
    <row r="388" spans="2:2" x14ac:dyDescent="0.2">
      <c r="B388" s="70"/>
    </row>
    <row r="389" spans="2:2" x14ac:dyDescent="0.2">
      <c r="B389" s="70"/>
    </row>
    <row r="390" spans="2:2" x14ac:dyDescent="0.2">
      <c r="B390" s="70"/>
    </row>
    <row r="391" spans="2:2" x14ac:dyDescent="0.2">
      <c r="B391" s="70"/>
    </row>
    <row r="392" spans="2:2" x14ac:dyDescent="0.2">
      <c r="B392" s="70"/>
    </row>
    <row r="393" spans="2:2" x14ac:dyDescent="0.2">
      <c r="B393" s="70"/>
    </row>
    <row r="394" spans="2:2" x14ac:dyDescent="0.2">
      <c r="B394" s="70"/>
    </row>
    <row r="395" spans="2:2" x14ac:dyDescent="0.2">
      <c r="B395" s="70"/>
    </row>
    <row r="396" spans="2:2" x14ac:dyDescent="0.2">
      <c r="B396" s="70"/>
    </row>
    <row r="397" spans="2:2" x14ac:dyDescent="0.2">
      <c r="B397" s="70"/>
    </row>
    <row r="398" spans="2:2" x14ac:dyDescent="0.2">
      <c r="B398" s="70"/>
    </row>
    <row r="399" spans="2:2" x14ac:dyDescent="0.2">
      <c r="B399" s="70"/>
    </row>
    <row r="400" spans="2:2" x14ac:dyDescent="0.2">
      <c r="B400" s="70"/>
    </row>
    <row r="401" spans="2:2" x14ac:dyDescent="0.2">
      <c r="B401" s="70"/>
    </row>
    <row r="402" spans="2:2" x14ac:dyDescent="0.2">
      <c r="B402" s="70"/>
    </row>
    <row r="403" spans="2:2" x14ac:dyDescent="0.2">
      <c r="B403" s="70"/>
    </row>
    <row r="404" spans="2:2" x14ac:dyDescent="0.2">
      <c r="B404" s="70"/>
    </row>
    <row r="405" spans="2:2" x14ac:dyDescent="0.2">
      <c r="B405" s="70"/>
    </row>
    <row r="406" spans="2:2" x14ac:dyDescent="0.2">
      <c r="B406" s="70"/>
    </row>
    <row r="407" spans="2:2" x14ac:dyDescent="0.2">
      <c r="B407" s="70"/>
    </row>
    <row r="408" spans="2:2" x14ac:dyDescent="0.2">
      <c r="B408" s="70"/>
    </row>
    <row r="409" spans="2:2" x14ac:dyDescent="0.2">
      <c r="B409" s="70"/>
    </row>
    <row r="410" spans="2:2" x14ac:dyDescent="0.2">
      <c r="B410" s="70"/>
    </row>
    <row r="411" spans="2:2" x14ac:dyDescent="0.2">
      <c r="B411" s="70"/>
    </row>
    <row r="412" spans="2:2" x14ac:dyDescent="0.2">
      <c r="B412" s="70"/>
    </row>
    <row r="413" spans="2:2" x14ac:dyDescent="0.2">
      <c r="B413" s="70"/>
    </row>
    <row r="414" spans="2:2" x14ac:dyDescent="0.2">
      <c r="B414" s="70"/>
    </row>
    <row r="415" spans="2:2" x14ac:dyDescent="0.2">
      <c r="B415" s="70"/>
    </row>
    <row r="416" spans="2:2" x14ac:dyDescent="0.2">
      <c r="B416" s="70"/>
    </row>
    <row r="417" spans="2:2" x14ac:dyDescent="0.2">
      <c r="B417" s="70"/>
    </row>
    <row r="418" spans="2:2" x14ac:dyDescent="0.2">
      <c r="B418" s="70"/>
    </row>
    <row r="419" spans="2:2" x14ac:dyDescent="0.2">
      <c r="B419" s="70"/>
    </row>
    <row r="420" spans="2:2" x14ac:dyDescent="0.2">
      <c r="B420" s="70"/>
    </row>
    <row r="421" spans="2:2" x14ac:dyDescent="0.2">
      <c r="B421" s="70"/>
    </row>
    <row r="422" spans="2:2" x14ac:dyDescent="0.2">
      <c r="B422" s="70"/>
    </row>
    <row r="423" spans="2:2" x14ac:dyDescent="0.2">
      <c r="B423" s="70"/>
    </row>
    <row r="424" spans="2:2" x14ac:dyDescent="0.2">
      <c r="B424" s="70"/>
    </row>
    <row r="425" spans="2:2" x14ac:dyDescent="0.2">
      <c r="B425" s="70"/>
    </row>
    <row r="426" spans="2:2" x14ac:dyDescent="0.2">
      <c r="B426" s="70"/>
    </row>
    <row r="427" spans="2:2" x14ac:dyDescent="0.2">
      <c r="B427" s="70"/>
    </row>
    <row r="428" spans="2:2" x14ac:dyDescent="0.2">
      <c r="B428" s="70"/>
    </row>
    <row r="429" spans="2:2" x14ac:dyDescent="0.2">
      <c r="B429" s="70"/>
    </row>
    <row r="430" spans="2:2" x14ac:dyDescent="0.2">
      <c r="B430" s="70"/>
    </row>
    <row r="431" spans="2:2" x14ac:dyDescent="0.2">
      <c r="B431" s="70"/>
    </row>
    <row r="432" spans="2:2" x14ac:dyDescent="0.2">
      <c r="B432" s="70"/>
    </row>
    <row r="433" spans="2:2" x14ac:dyDescent="0.2">
      <c r="B433" s="70"/>
    </row>
    <row r="434" spans="2:2" x14ac:dyDescent="0.2">
      <c r="B434" s="70"/>
    </row>
    <row r="435" spans="2:2" x14ac:dyDescent="0.2">
      <c r="B435" s="70"/>
    </row>
    <row r="436" spans="2:2" x14ac:dyDescent="0.2">
      <c r="B436" s="70"/>
    </row>
    <row r="437" spans="2:2" x14ac:dyDescent="0.2">
      <c r="B437" s="70"/>
    </row>
    <row r="438" spans="2:2" x14ac:dyDescent="0.2">
      <c r="B438" s="70"/>
    </row>
    <row r="439" spans="2:2" x14ac:dyDescent="0.2">
      <c r="B439" s="70"/>
    </row>
    <row r="440" spans="2:2" x14ac:dyDescent="0.2">
      <c r="B440" s="70"/>
    </row>
    <row r="441" spans="2:2" x14ac:dyDescent="0.2">
      <c r="B441" s="70"/>
    </row>
    <row r="442" spans="2:2" x14ac:dyDescent="0.2">
      <c r="B442" s="70"/>
    </row>
    <row r="443" spans="2:2" x14ac:dyDescent="0.2">
      <c r="B443" s="70"/>
    </row>
    <row r="444" spans="2:2" x14ac:dyDescent="0.2">
      <c r="B444" s="70"/>
    </row>
    <row r="445" spans="2:2" x14ac:dyDescent="0.2">
      <c r="B445" s="70"/>
    </row>
    <row r="446" spans="2:2" x14ac:dyDescent="0.2">
      <c r="B446" s="70"/>
    </row>
    <row r="447" spans="2:2" x14ac:dyDescent="0.2">
      <c r="B447" s="70"/>
    </row>
    <row r="448" spans="2:2" x14ac:dyDescent="0.2">
      <c r="B448" s="70"/>
    </row>
    <row r="449" spans="2:2" x14ac:dyDescent="0.2">
      <c r="B449" s="70"/>
    </row>
    <row r="450" spans="2:2" x14ac:dyDescent="0.2">
      <c r="B450" s="70"/>
    </row>
    <row r="451" spans="2:2" x14ac:dyDescent="0.2">
      <c r="B451" s="70"/>
    </row>
    <row r="452" spans="2:2" x14ac:dyDescent="0.2">
      <c r="B452" s="70"/>
    </row>
    <row r="453" spans="2:2" x14ac:dyDescent="0.2">
      <c r="B453" s="70"/>
    </row>
    <row r="454" spans="2:2" x14ac:dyDescent="0.2">
      <c r="B454" s="70"/>
    </row>
    <row r="455" spans="2:2" x14ac:dyDescent="0.2">
      <c r="B455" s="70"/>
    </row>
    <row r="456" spans="2:2" x14ac:dyDescent="0.2">
      <c r="B456" s="70"/>
    </row>
    <row r="457" spans="2:2" x14ac:dyDescent="0.2">
      <c r="B457" s="70"/>
    </row>
    <row r="458" spans="2:2" x14ac:dyDescent="0.2">
      <c r="B458" s="70"/>
    </row>
    <row r="459" spans="2:2" x14ac:dyDescent="0.2">
      <c r="B459" s="70"/>
    </row>
    <row r="460" spans="2:2" x14ac:dyDescent="0.2">
      <c r="B460" s="70"/>
    </row>
    <row r="461" spans="2:2" x14ac:dyDescent="0.2">
      <c r="B461" s="70"/>
    </row>
    <row r="462" spans="2:2" x14ac:dyDescent="0.2">
      <c r="B462" s="70"/>
    </row>
    <row r="463" spans="2:2" x14ac:dyDescent="0.2">
      <c r="B463" s="70"/>
    </row>
    <row r="464" spans="2:2" x14ac:dyDescent="0.2">
      <c r="B464" s="70"/>
    </row>
    <row r="465" spans="2:2" x14ac:dyDescent="0.2">
      <c r="B465" s="70"/>
    </row>
    <row r="466" spans="2:2" x14ac:dyDescent="0.2">
      <c r="B466" s="70"/>
    </row>
    <row r="467" spans="2:2" x14ac:dyDescent="0.2">
      <c r="B467" s="70"/>
    </row>
    <row r="468" spans="2:2" x14ac:dyDescent="0.2">
      <c r="B468" s="70"/>
    </row>
    <row r="469" spans="2:2" x14ac:dyDescent="0.2">
      <c r="B469" s="70"/>
    </row>
    <row r="470" spans="2:2" x14ac:dyDescent="0.2">
      <c r="B470" s="70"/>
    </row>
    <row r="471" spans="2:2" x14ac:dyDescent="0.2">
      <c r="B471" s="70"/>
    </row>
    <row r="472" spans="2:2" x14ac:dyDescent="0.2">
      <c r="B472" s="70"/>
    </row>
    <row r="473" spans="2:2" x14ac:dyDescent="0.2">
      <c r="B473" s="70"/>
    </row>
    <row r="474" spans="2:2" x14ac:dyDescent="0.2">
      <c r="B474" s="70"/>
    </row>
    <row r="475" spans="2:2" x14ac:dyDescent="0.2">
      <c r="B475" s="70"/>
    </row>
    <row r="476" spans="2:2" x14ac:dyDescent="0.2">
      <c r="B476" s="70"/>
    </row>
    <row r="477" spans="2:2" x14ac:dyDescent="0.2">
      <c r="B477" s="70"/>
    </row>
    <row r="478" spans="2:2" x14ac:dyDescent="0.2">
      <c r="B478" s="70"/>
    </row>
    <row r="479" spans="2:2" x14ac:dyDescent="0.2">
      <c r="B479" s="70"/>
    </row>
    <row r="480" spans="2:2" x14ac:dyDescent="0.2">
      <c r="B480" s="70"/>
    </row>
    <row r="481" spans="2:2" x14ac:dyDescent="0.2">
      <c r="B481" s="70"/>
    </row>
    <row r="482" spans="2:2" x14ac:dyDescent="0.2">
      <c r="B482" s="70"/>
    </row>
    <row r="483" spans="2:2" x14ac:dyDescent="0.2">
      <c r="B483" s="70"/>
    </row>
    <row r="484" spans="2:2" x14ac:dyDescent="0.2">
      <c r="B484" s="70"/>
    </row>
    <row r="485" spans="2:2" x14ac:dyDescent="0.2">
      <c r="B485" s="70"/>
    </row>
    <row r="486" spans="2:2" x14ac:dyDescent="0.2">
      <c r="B486" s="70"/>
    </row>
    <row r="487" spans="2:2" x14ac:dyDescent="0.2">
      <c r="B487" s="70"/>
    </row>
    <row r="488" spans="2:2" x14ac:dyDescent="0.2">
      <c r="B488" s="70"/>
    </row>
    <row r="489" spans="2:2" x14ac:dyDescent="0.2">
      <c r="B489" s="70"/>
    </row>
    <row r="490" spans="2:2" x14ac:dyDescent="0.2">
      <c r="B490" s="70"/>
    </row>
    <row r="491" spans="2:2" x14ac:dyDescent="0.2">
      <c r="B491" s="70"/>
    </row>
    <row r="492" spans="2:2" x14ac:dyDescent="0.2">
      <c r="B492" s="70"/>
    </row>
    <row r="493" spans="2:2" x14ac:dyDescent="0.2">
      <c r="B493" s="70"/>
    </row>
    <row r="494" spans="2:2" x14ac:dyDescent="0.2">
      <c r="B494" s="70"/>
    </row>
    <row r="495" spans="2:2" x14ac:dyDescent="0.2">
      <c r="B495" s="70"/>
    </row>
    <row r="496" spans="2:2" x14ac:dyDescent="0.2">
      <c r="B496" s="70"/>
    </row>
    <row r="497" spans="2:2" x14ac:dyDescent="0.2">
      <c r="B497" s="70"/>
    </row>
    <row r="498" spans="2:2" x14ac:dyDescent="0.2">
      <c r="B498" s="70"/>
    </row>
    <row r="499" spans="2:2" x14ac:dyDescent="0.2">
      <c r="B499" s="70"/>
    </row>
    <row r="500" spans="2:2" x14ac:dyDescent="0.2">
      <c r="B500" s="70"/>
    </row>
    <row r="501" spans="2:2" x14ac:dyDescent="0.2">
      <c r="B501" s="70"/>
    </row>
    <row r="502" spans="2:2" x14ac:dyDescent="0.2">
      <c r="B502" s="70"/>
    </row>
    <row r="503" spans="2:2" x14ac:dyDescent="0.2">
      <c r="B503" s="70"/>
    </row>
    <row r="504" spans="2:2" x14ac:dyDescent="0.2">
      <c r="B504" s="70"/>
    </row>
    <row r="505" spans="2:2" x14ac:dyDescent="0.2">
      <c r="B505" s="70"/>
    </row>
    <row r="506" spans="2:2" x14ac:dyDescent="0.2">
      <c r="B506" s="70"/>
    </row>
    <row r="507" spans="2:2" x14ac:dyDescent="0.2">
      <c r="B507" s="70"/>
    </row>
    <row r="508" spans="2:2" x14ac:dyDescent="0.2">
      <c r="B508" s="70"/>
    </row>
    <row r="509" spans="2:2" x14ac:dyDescent="0.2">
      <c r="B509" s="70"/>
    </row>
    <row r="510" spans="2:2" x14ac:dyDescent="0.2">
      <c r="B510" s="70"/>
    </row>
    <row r="511" spans="2:2" x14ac:dyDescent="0.2">
      <c r="B511" s="70"/>
    </row>
    <row r="512" spans="2:2" x14ac:dyDescent="0.2">
      <c r="B512" s="70"/>
    </row>
    <row r="513" spans="2:2" x14ac:dyDescent="0.2">
      <c r="B513" s="70"/>
    </row>
    <row r="514" spans="2:2" x14ac:dyDescent="0.2">
      <c r="B514" s="70"/>
    </row>
    <row r="515" spans="2:2" x14ac:dyDescent="0.2">
      <c r="B515" s="70"/>
    </row>
    <row r="516" spans="2:2" x14ac:dyDescent="0.2">
      <c r="B516" s="70"/>
    </row>
    <row r="517" spans="2:2" x14ac:dyDescent="0.2">
      <c r="B517" s="70"/>
    </row>
    <row r="518" spans="2:2" x14ac:dyDescent="0.2">
      <c r="B518" s="70"/>
    </row>
    <row r="519" spans="2:2" x14ac:dyDescent="0.2">
      <c r="B519" s="70"/>
    </row>
    <row r="520" spans="2:2" x14ac:dyDescent="0.2">
      <c r="B520" s="70"/>
    </row>
    <row r="521" spans="2:2" x14ac:dyDescent="0.2">
      <c r="B521" s="70"/>
    </row>
    <row r="522" spans="2:2" x14ac:dyDescent="0.2">
      <c r="B522" s="70"/>
    </row>
    <row r="523" spans="2:2" x14ac:dyDescent="0.2">
      <c r="B523" s="70"/>
    </row>
    <row r="524" spans="2:2" x14ac:dyDescent="0.2">
      <c r="B524" s="70"/>
    </row>
    <row r="525" spans="2:2" x14ac:dyDescent="0.2">
      <c r="B525" s="70"/>
    </row>
    <row r="526" spans="2:2" x14ac:dyDescent="0.2">
      <c r="B526" s="70"/>
    </row>
    <row r="527" spans="2:2" x14ac:dyDescent="0.2">
      <c r="B527" s="70"/>
    </row>
    <row r="528" spans="2:2" x14ac:dyDescent="0.2">
      <c r="B528" s="70"/>
    </row>
    <row r="529" spans="2:2" x14ac:dyDescent="0.2">
      <c r="B529" s="70"/>
    </row>
    <row r="530" spans="2:2" x14ac:dyDescent="0.2">
      <c r="B530" s="70"/>
    </row>
    <row r="531" spans="2:2" x14ac:dyDescent="0.2">
      <c r="B531" s="70"/>
    </row>
    <row r="532" spans="2:2" x14ac:dyDescent="0.2">
      <c r="B532" s="70"/>
    </row>
    <row r="533" spans="2:2" x14ac:dyDescent="0.2">
      <c r="B533" s="70"/>
    </row>
    <row r="534" spans="2:2" x14ac:dyDescent="0.2">
      <c r="B534" s="70"/>
    </row>
    <row r="535" spans="2:2" x14ac:dyDescent="0.2">
      <c r="B535" s="70"/>
    </row>
    <row r="536" spans="2:2" x14ac:dyDescent="0.2">
      <c r="B536" s="70"/>
    </row>
    <row r="537" spans="2:2" x14ac:dyDescent="0.2">
      <c r="B537" s="70"/>
    </row>
    <row r="538" spans="2:2" x14ac:dyDescent="0.2">
      <c r="B538" s="70"/>
    </row>
    <row r="539" spans="2:2" x14ac:dyDescent="0.2">
      <c r="B539" s="70"/>
    </row>
    <row r="540" spans="2:2" x14ac:dyDescent="0.2">
      <c r="B540" s="70"/>
    </row>
    <row r="541" spans="2:2" x14ac:dyDescent="0.2">
      <c r="B541" s="70"/>
    </row>
    <row r="542" spans="2:2" x14ac:dyDescent="0.2">
      <c r="B542" s="70"/>
    </row>
    <row r="543" spans="2:2" x14ac:dyDescent="0.2">
      <c r="B543" s="70"/>
    </row>
    <row r="544" spans="2:2" x14ac:dyDescent="0.2">
      <c r="B544" s="70"/>
    </row>
    <row r="545" spans="2:2" x14ac:dyDescent="0.2">
      <c r="B545" s="70"/>
    </row>
    <row r="546" spans="2:2" x14ac:dyDescent="0.2">
      <c r="B546" s="70"/>
    </row>
    <row r="547" spans="2:2" x14ac:dyDescent="0.2">
      <c r="B547" s="70"/>
    </row>
    <row r="548" spans="2:2" x14ac:dyDescent="0.2">
      <c r="B548" s="70"/>
    </row>
    <row r="549" spans="2:2" x14ac:dyDescent="0.2">
      <c r="B549" s="70"/>
    </row>
    <row r="550" spans="2:2" x14ac:dyDescent="0.2">
      <c r="B550" s="70"/>
    </row>
    <row r="551" spans="2:2" x14ac:dyDescent="0.2">
      <c r="B551" s="70"/>
    </row>
    <row r="552" spans="2:2" x14ac:dyDescent="0.2">
      <c r="B552" s="70"/>
    </row>
    <row r="553" spans="2:2" x14ac:dyDescent="0.2">
      <c r="B553" s="70"/>
    </row>
    <row r="554" spans="2:2" x14ac:dyDescent="0.2">
      <c r="B554" s="70"/>
    </row>
    <row r="555" spans="2:2" x14ac:dyDescent="0.2">
      <c r="B555" s="70"/>
    </row>
    <row r="556" spans="2:2" x14ac:dyDescent="0.2">
      <c r="B556" s="70"/>
    </row>
    <row r="557" spans="2:2" x14ac:dyDescent="0.2">
      <c r="B557" s="70"/>
    </row>
    <row r="558" spans="2:2" x14ac:dyDescent="0.2">
      <c r="B558" s="70"/>
    </row>
    <row r="559" spans="2:2" x14ac:dyDescent="0.2">
      <c r="B559" s="70"/>
    </row>
    <row r="560" spans="2:2" x14ac:dyDescent="0.2">
      <c r="B560" s="70"/>
    </row>
    <row r="561" spans="2:2" x14ac:dyDescent="0.2">
      <c r="B561" s="70"/>
    </row>
    <row r="562" spans="2:2" x14ac:dyDescent="0.2">
      <c r="B562" s="70"/>
    </row>
    <row r="563" spans="2:2" x14ac:dyDescent="0.2">
      <c r="B563" s="70"/>
    </row>
    <row r="564" spans="2:2" x14ac:dyDescent="0.2">
      <c r="B564" s="70"/>
    </row>
    <row r="565" spans="2:2" x14ac:dyDescent="0.2">
      <c r="B565" s="70"/>
    </row>
    <row r="566" spans="2:2" x14ac:dyDescent="0.2">
      <c r="B566" s="70"/>
    </row>
    <row r="567" spans="2:2" x14ac:dyDescent="0.2">
      <c r="B567" s="70"/>
    </row>
    <row r="568" spans="2:2" x14ac:dyDescent="0.2">
      <c r="B568" s="70"/>
    </row>
    <row r="569" spans="2:2" x14ac:dyDescent="0.2">
      <c r="B569" s="70"/>
    </row>
    <row r="570" spans="2:2" x14ac:dyDescent="0.2">
      <c r="B570" s="70"/>
    </row>
    <row r="571" spans="2:2" x14ac:dyDescent="0.2">
      <c r="B571" s="70"/>
    </row>
    <row r="572" spans="2:2" x14ac:dyDescent="0.2">
      <c r="B572" s="70"/>
    </row>
    <row r="573" spans="2:2" x14ac:dyDescent="0.2">
      <c r="B573" s="70"/>
    </row>
    <row r="574" spans="2:2" x14ac:dyDescent="0.2">
      <c r="B574" s="70"/>
    </row>
    <row r="575" spans="2:2" x14ac:dyDescent="0.2">
      <c r="B575" s="70"/>
    </row>
    <row r="576" spans="2:2" x14ac:dyDescent="0.2">
      <c r="B576" s="70"/>
    </row>
    <row r="577" spans="2:2" x14ac:dyDescent="0.2">
      <c r="B577" s="70"/>
    </row>
    <row r="578" spans="2:2" x14ac:dyDescent="0.2">
      <c r="B578" s="70"/>
    </row>
    <row r="579" spans="2:2" x14ac:dyDescent="0.2">
      <c r="B579" s="70"/>
    </row>
    <row r="580" spans="2:2" x14ac:dyDescent="0.2">
      <c r="B580" s="70"/>
    </row>
    <row r="581" spans="2:2" x14ac:dyDescent="0.2">
      <c r="B581" s="70"/>
    </row>
    <row r="582" spans="2:2" x14ac:dyDescent="0.2">
      <c r="B582" s="70"/>
    </row>
    <row r="583" spans="2:2" x14ac:dyDescent="0.2">
      <c r="B583" s="70"/>
    </row>
    <row r="584" spans="2:2" x14ac:dyDescent="0.2">
      <c r="B584" s="70"/>
    </row>
    <row r="585" spans="2:2" x14ac:dyDescent="0.2">
      <c r="B585" s="70"/>
    </row>
    <row r="586" spans="2:2" x14ac:dyDescent="0.2">
      <c r="B586" s="70"/>
    </row>
    <row r="587" spans="2:2" x14ac:dyDescent="0.2">
      <c r="B587" s="70"/>
    </row>
    <row r="588" spans="2:2" x14ac:dyDescent="0.2">
      <c r="B588" s="70"/>
    </row>
    <row r="589" spans="2:2" x14ac:dyDescent="0.2">
      <c r="B589" s="70"/>
    </row>
    <row r="590" spans="2:2" x14ac:dyDescent="0.2">
      <c r="B590" s="70"/>
    </row>
    <row r="591" spans="2:2" x14ac:dyDescent="0.2">
      <c r="B591" s="70"/>
    </row>
    <row r="592" spans="2:2" x14ac:dyDescent="0.2">
      <c r="B592" s="70"/>
    </row>
    <row r="593" spans="2:2" x14ac:dyDescent="0.2">
      <c r="B593" s="70"/>
    </row>
    <row r="594" spans="2:2" x14ac:dyDescent="0.2">
      <c r="B594" s="70"/>
    </row>
    <row r="595" spans="2:2" x14ac:dyDescent="0.2">
      <c r="B595" s="70"/>
    </row>
    <row r="596" spans="2:2" x14ac:dyDescent="0.2">
      <c r="B596" s="70"/>
    </row>
    <row r="597" spans="2:2" x14ac:dyDescent="0.2">
      <c r="B597" s="70"/>
    </row>
    <row r="598" spans="2:2" x14ac:dyDescent="0.2">
      <c r="B598" s="70"/>
    </row>
    <row r="599" spans="2:2" x14ac:dyDescent="0.2">
      <c r="B599" s="70"/>
    </row>
    <row r="600" spans="2:2" x14ac:dyDescent="0.2">
      <c r="B600" s="70"/>
    </row>
    <row r="601" spans="2:2" x14ac:dyDescent="0.2">
      <c r="B601" s="70"/>
    </row>
    <row r="602" spans="2:2" x14ac:dyDescent="0.2">
      <c r="B602" s="70"/>
    </row>
    <row r="603" spans="2:2" x14ac:dyDescent="0.2">
      <c r="B603" s="70"/>
    </row>
    <row r="604" spans="2:2" x14ac:dyDescent="0.2">
      <c r="B604" s="70"/>
    </row>
    <row r="605" spans="2:2" x14ac:dyDescent="0.2">
      <c r="B605" s="70"/>
    </row>
    <row r="606" spans="2:2" x14ac:dyDescent="0.2">
      <c r="B606" s="70"/>
    </row>
    <row r="607" spans="2:2" x14ac:dyDescent="0.2">
      <c r="B607" s="70"/>
    </row>
    <row r="608" spans="2:2" x14ac:dyDescent="0.2">
      <c r="B608" s="70"/>
    </row>
    <row r="609" spans="2:2" x14ac:dyDescent="0.2">
      <c r="B609" s="70"/>
    </row>
    <row r="610" spans="2:2" x14ac:dyDescent="0.2">
      <c r="B610" s="70"/>
    </row>
    <row r="611" spans="2:2" x14ac:dyDescent="0.2">
      <c r="B611" s="70"/>
    </row>
    <row r="612" spans="2:2" x14ac:dyDescent="0.2">
      <c r="B612" s="70"/>
    </row>
    <row r="613" spans="2:2" x14ac:dyDescent="0.2">
      <c r="B613" s="70"/>
    </row>
    <row r="614" spans="2:2" x14ac:dyDescent="0.2">
      <c r="B614" s="70"/>
    </row>
    <row r="615" spans="2:2" x14ac:dyDescent="0.2">
      <c r="B615" s="70"/>
    </row>
    <row r="616" spans="2:2" x14ac:dyDescent="0.2">
      <c r="B616" s="70"/>
    </row>
    <row r="617" spans="2:2" x14ac:dyDescent="0.2">
      <c r="B617" s="70"/>
    </row>
    <row r="618" spans="2:2" x14ac:dyDescent="0.2">
      <c r="B618" s="70"/>
    </row>
    <row r="619" spans="2:2" x14ac:dyDescent="0.2">
      <c r="B619" s="70"/>
    </row>
    <row r="620" spans="2:2" x14ac:dyDescent="0.2">
      <c r="B620" s="70"/>
    </row>
    <row r="621" spans="2:2" x14ac:dyDescent="0.2">
      <c r="B621" s="70"/>
    </row>
    <row r="622" spans="2:2" x14ac:dyDescent="0.2">
      <c r="B622" s="70"/>
    </row>
    <row r="623" spans="2:2" x14ac:dyDescent="0.2">
      <c r="B623" s="70"/>
    </row>
    <row r="624" spans="2:2" x14ac:dyDescent="0.2">
      <c r="B624" s="70"/>
    </row>
    <row r="625" spans="2:2" x14ac:dyDescent="0.2">
      <c r="B625" s="70"/>
    </row>
    <row r="626" spans="2:2" x14ac:dyDescent="0.2">
      <c r="B626" s="70"/>
    </row>
    <row r="627" spans="2:2" x14ac:dyDescent="0.2">
      <c r="B627" s="70"/>
    </row>
    <row r="628" spans="2:2" x14ac:dyDescent="0.2">
      <c r="B628" s="70"/>
    </row>
    <row r="629" spans="2:2" x14ac:dyDescent="0.2">
      <c r="B629" s="70"/>
    </row>
    <row r="630" spans="2:2" x14ac:dyDescent="0.2">
      <c r="B630" s="70"/>
    </row>
    <row r="631" spans="2:2" x14ac:dyDescent="0.2">
      <c r="B631" s="70"/>
    </row>
    <row r="632" spans="2:2" x14ac:dyDescent="0.2">
      <c r="B632" s="70"/>
    </row>
    <row r="633" spans="2:2" x14ac:dyDescent="0.2">
      <c r="B633" s="70"/>
    </row>
    <row r="634" spans="2:2" x14ac:dyDescent="0.2">
      <c r="B634" s="70"/>
    </row>
    <row r="635" spans="2:2" x14ac:dyDescent="0.2">
      <c r="B635" s="70"/>
    </row>
    <row r="636" spans="2:2" x14ac:dyDescent="0.2">
      <c r="B636" s="70"/>
    </row>
    <row r="637" spans="2:2" x14ac:dyDescent="0.2">
      <c r="B637" s="70"/>
    </row>
    <row r="638" spans="2:2" x14ac:dyDescent="0.2">
      <c r="B638" s="70"/>
    </row>
    <row r="639" spans="2:2" x14ac:dyDescent="0.2">
      <c r="B639" s="70"/>
    </row>
    <row r="640" spans="2:2" x14ac:dyDescent="0.2">
      <c r="B640" s="70"/>
    </row>
    <row r="641" spans="2:2" x14ac:dyDescent="0.2">
      <c r="B641" s="70"/>
    </row>
    <row r="642" spans="2:2" x14ac:dyDescent="0.2">
      <c r="B642" s="70"/>
    </row>
    <row r="643" spans="2:2" x14ac:dyDescent="0.2">
      <c r="B643" s="70"/>
    </row>
    <row r="644" spans="2:2" x14ac:dyDescent="0.2">
      <c r="B644" s="70"/>
    </row>
    <row r="645" spans="2:2" x14ac:dyDescent="0.2">
      <c r="B645" s="70"/>
    </row>
    <row r="646" spans="2:2" x14ac:dyDescent="0.2">
      <c r="B646" s="70"/>
    </row>
    <row r="647" spans="2:2" x14ac:dyDescent="0.2">
      <c r="B647" s="70"/>
    </row>
    <row r="648" spans="2:2" x14ac:dyDescent="0.2">
      <c r="B648" s="70"/>
    </row>
    <row r="649" spans="2:2" x14ac:dyDescent="0.2">
      <c r="B649" s="70"/>
    </row>
    <row r="650" spans="2:2" x14ac:dyDescent="0.2">
      <c r="B650" s="70"/>
    </row>
    <row r="651" spans="2:2" x14ac:dyDescent="0.2">
      <c r="B651" s="70"/>
    </row>
    <row r="652" spans="2:2" x14ac:dyDescent="0.2">
      <c r="B652" s="70"/>
    </row>
    <row r="653" spans="2:2" x14ac:dyDescent="0.2">
      <c r="B653" s="70"/>
    </row>
    <row r="654" spans="2:2" x14ac:dyDescent="0.2">
      <c r="B654" s="70"/>
    </row>
    <row r="655" spans="2:2" x14ac:dyDescent="0.2">
      <c r="B655" s="70"/>
    </row>
    <row r="656" spans="2:2" x14ac:dyDescent="0.2">
      <c r="B656" s="70"/>
    </row>
    <row r="657" spans="2:2" x14ac:dyDescent="0.2">
      <c r="B657" s="70"/>
    </row>
    <row r="658" spans="2:2" x14ac:dyDescent="0.2">
      <c r="B658" s="70"/>
    </row>
    <row r="659" spans="2:2" x14ac:dyDescent="0.2">
      <c r="B659" s="70"/>
    </row>
    <row r="660" spans="2:2" x14ac:dyDescent="0.2">
      <c r="B660" s="70"/>
    </row>
    <row r="661" spans="2:2" x14ac:dyDescent="0.2">
      <c r="B661" s="70"/>
    </row>
    <row r="662" spans="2:2" x14ac:dyDescent="0.2">
      <c r="B662" s="70"/>
    </row>
    <row r="663" spans="2:2" x14ac:dyDescent="0.2">
      <c r="B663" s="70"/>
    </row>
    <row r="664" spans="2:2" x14ac:dyDescent="0.2">
      <c r="B664" s="70"/>
    </row>
    <row r="665" spans="2:2" x14ac:dyDescent="0.2">
      <c r="B665" s="70"/>
    </row>
    <row r="666" spans="2:2" x14ac:dyDescent="0.2">
      <c r="B666" s="70"/>
    </row>
    <row r="667" spans="2:2" x14ac:dyDescent="0.2">
      <c r="B667" s="70"/>
    </row>
    <row r="668" spans="2:2" x14ac:dyDescent="0.2">
      <c r="B668" s="70"/>
    </row>
    <row r="669" spans="2:2" x14ac:dyDescent="0.2">
      <c r="B669" s="70"/>
    </row>
    <row r="670" spans="2:2" x14ac:dyDescent="0.2">
      <c r="B670" s="70"/>
    </row>
    <row r="671" spans="2:2" x14ac:dyDescent="0.2">
      <c r="B671" s="70"/>
    </row>
    <row r="672" spans="2:2" x14ac:dyDescent="0.2">
      <c r="B672" s="70"/>
    </row>
    <row r="673" spans="2:2" x14ac:dyDescent="0.2">
      <c r="B673" s="70"/>
    </row>
    <row r="674" spans="2:2" x14ac:dyDescent="0.2">
      <c r="B674" s="70"/>
    </row>
    <row r="675" spans="2:2" x14ac:dyDescent="0.2">
      <c r="B675" s="70"/>
    </row>
    <row r="676" spans="2:2" x14ac:dyDescent="0.2">
      <c r="B676" s="70"/>
    </row>
    <row r="677" spans="2:2" x14ac:dyDescent="0.2">
      <c r="B677" s="70"/>
    </row>
    <row r="678" spans="2:2" x14ac:dyDescent="0.2">
      <c r="B678" s="70"/>
    </row>
    <row r="679" spans="2:2" x14ac:dyDescent="0.2">
      <c r="B679" s="70"/>
    </row>
    <row r="680" spans="2:2" x14ac:dyDescent="0.2">
      <c r="B680" s="70"/>
    </row>
    <row r="681" spans="2:2" x14ac:dyDescent="0.2">
      <c r="B681" s="70"/>
    </row>
    <row r="682" spans="2:2" x14ac:dyDescent="0.2">
      <c r="B682" s="70"/>
    </row>
    <row r="683" spans="2:2" x14ac:dyDescent="0.2">
      <c r="B683" s="70"/>
    </row>
    <row r="684" spans="2:2" x14ac:dyDescent="0.2">
      <c r="B684" s="70"/>
    </row>
    <row r="685" spans="2:2" x14ac:dyDescent="0.2">
      <c r="B685" s="70"/>
    </row>
    <row r="686" spans="2:2" x14ac:dyDescent="0.2">
      <c r="B686" s="70"/>
    </row>
    <row r="687" spans="2:2" x14ac:dyDescent="0.2">
      <c r="B687" s="70"/>
    </row>
    <row r="688" spans="2:2" x14ac:dyDescent="0.2">
      <c r="B688" s="70"/>
    </row>
    <row r="689" spans="2:2" x14ac:dyDescent="0.2">
      <c r="B689" s="70"/>
    </row>
    <row r="690" spans="2:2" x14ac:dyDescent="0.2">
      <c r="B690" s="70"/>
    </row>
    <row r="691" spans="2:2" x14ac:dyDescent="0.2">
      <c r="B691" s="70"/>
    </row>
    <row r="692" spans="2:2" x14ac:dyDescent="0.2">
      <c r="B692" s="70"/>
    </row>
    <row r="693" spans="2:2" x14ac:dyDescent="0.2">
      <c r="B693" s="70"/>
    </row>
    <row r="694" spans="2:2" x14ac:dyDescent="0.2">
      <c r="B694" s="70"/>
    </row>
    <row r="695" spans="2:2" x14ac:dyDescent="0.2">
      <c r="B695" s="70"/>
    </row>
    <row r="696" spans="2:2" x14ac:dyDescent="0.2">
      <c r="B696" s="70"/>
    </row>
    <row r="697" spans="2:2" x14ac:dyDescent="0.2">
      <c r="B697" s="70"/>
    </row>
    <row r="698" spans="2:2" x14ac:dyDescent="0.2">
      <c r="B698" s="70"/>
    </row>
    <row r="699" spans="2:2" x14ac:dyDescent="0.2">
      <c r="B699" s="70"/>
    </row>
    <row r="700" spans="2:2" x14ac:dyDescent="0.2">
      <c r="B700" s="70"/>
    </row>
    <row r="701" spans="2:2" x14ac:dyDescent="0.2">
      <c r="B701" s="70"/>
    </row>
    <row r="702" spans="2:2" x14ac:dyDescent="0.2">
      <c r="B702" s="70"/>
    </row>
    <row r="703" spans="2:2" x14ac:dyDescent="0.2">
      <c r="B703" s="70"/>
    </row>
    <row r="704" spans="2:2" x14ac:dyDescent="0.2">
      <c r="B704" s="70"/>
    </row>
    <row r="705" spans="2:2" x14ac:dyDescent="0.2">
      <c r="B705" s="70"/>
    </row>
    <row r="706" spans="2:2" x14ac:dyDescent="0.2">
      <c r="B706" s="70"/>
    </row>
    <row r="707" spans="2:2" x14ac:dyDescent="0.2">
      <c r="B707" s="70"/>
    </row>
    <row r="708" spans="2:2" x14ac:dyDescent="0.2">
      <c r="B708" s="70"/>
    </row>
    <row r="709" spans="2:2" x14ac:dyDescent="0.2">
      <c r="B709" s="70"/>
    </row>
    <row r="710" spans="2:2" x14ac:dyDescent="0.2">
      <c r="B710" s="70"/>
    </row>
    <row r="711" spans="2:2" x14ac:dyDescent="0.2">
      <c r="B711" s="70"/>
    </row>
    <row r="712" spans="2:2" x14ac:dyDescent="0.2">
      <c r="B712" s="70"/>
    </row>
    <row r="713" spans="2:2" x14ac:dyDescent="0.2">
      <c r="B713" s="70"/>
    </row>
    <row r="714" spans="2:2" x14ac:dyDescent="0.2">
      <c r="B714" s="70"/>
    </row>
    <row r="715" spans="2:2" x14ac:dyDescent="0.2">
      <c r="B715" s="70"/>
    </row>
    <row r="716" spans="2:2" x14ac:dyDescent="0.2">
      <c r="B716" s="70"/>
    </row>
    <row r="717" spans="2:2" x14ac:dyDescent="0.2">
      <c r="B717" s="70"/>
    </row>
    <row r="718" spans="2:2" x14ac:dyDescent="0.2">
      <c r="B718" s="70"/>
    </row>
    <row r="719" spans="2:2" x14ac:dyDescent="0.2">
      <c r="B719" s="70"/>
    </row>
    <row r="720" spans="2:2" x14ac:dyDescent="0.2">
      <c r="B720" s="70"/>
    </row>
    <row r="721" spans="2:2" x14ac:dyDescent="0.2">
      <c r="B721" s="70"/>
    </row>
    <row r="722" spans="2:2" x14ac:dyDescent="0.2">
      <c r="B722" s="70"/>
    </row>
    <row r="723" spans="2:2" x14ac:dyDescent="0.2">
      <c r="B723" s="70"/>
    </row>
    <row r="724" spans="2:2" x14ac:dyDescent="0.2">
      <c r="B724" s="70"/>
    </row>
    <row r="725" spans="2:2" x14ac:dyDescent="0.2">
      <c r="B725" s="70"/>
    </row>
    <row r="726" spans="2:2" x14ac:dyDescent="0.2">
      <c r="B726" s="70"/>
    </row>
    <row r="727" spans="2:2" x14ac:dyDescent="0.2">
      <c r="B727" s="70"/>
    </row>
    <row r="728" spans="2:2" x14ac:dyDescent="0.2">
      <c r="B728" s="70"/>
    </row>
    <row r="729" spans="2:2" x14ac:dyDescent="0.2">
      <c r="B729" s="70"/>
    </row>
    <row r="730" spans="2:2" x14ac:dyDescent="0.2">
      <c r="B730" s="70"/>
    </row>
    <row r="731" spans="2:2" x14ac:dyDescent="0.2">
      <c r="B731" s="70"/>
    </row>
    <row r="732" spans="2:2" x14ac:dyDescent="0.2">
      <c r="B732" s="70"/>
    </row>
    <row r="733" spans="2:2" x14ac:dyDescent="0.2">
      <c r="B733" s="70"/>
    </row>
    <row r="734" spans="2:2" x14ac:dyDescent="0.2">
      <c r="B734" s="70"/>
    </row>
    <row r="735" spans="2:2" x14ac:dyDescent="0.2">
      <c r="B735" s="70"/>
    </row>
    <row r="736" spans="2:2" x14ac:dyDescent="0.2">
      <c r="B736" s="70"/>
    </row>
    <row r="737" spans="2:2" x14ac:dyDescent="0.2">
      <c r="B737" s="70"/>
    </row>
    <row r="738" spans="2:2" x14ac:dyDescent="0.2">
      <c r="B738" s="70"/>
    </row>
    <row r="739" spans="2:2" x14ac:dyDescent="0.2">
      <c r="B739" s="70"/>
    </row>
    <row r="740" spans="2:2" x14ac:dyDescent="0.2">
      <c r="B740" s="70"/>
    </row>
    <row r="741" spans="2:2" x14ac:dyDescent="0.2">
      <c r="B741" s="70"/>
    </row>
    <row r="742" spans="2:2" x14ac:dyDescent="0.2">
      <c r="B742" s="70"/>
    </row>
    <row r="743" spans="2:2" x14ac:dyDescent="0.2">
      <c r="B743" s="70"/>
    </row>
    <row r="744" spans="2:2" x14ac:dyDescent="0.2">
      <c r="B744" s="70"/>
    </row>
    <row r="745" spans="2:2" x14ac:dyDescent="0.2">
      <c r="B745" s="70"/>
    </row>
    <row r="746" spans="2:2" x14ac:dyDescent="0.2">
      <c r="B746" s="70"/>
    </row>
    <row r="747" spans="2:2" x14ac:dyDescent="0.2">
      <c r="B747" s="70"/>
    </row>
    <row r="748" spans="2:2" x14ac:dyDescent="0.2">
      <c r="B748" s="70"/>
    </row>
    <row r="749" spans="2:2" x14ac:dyDescent="0.2">
      <c r="B749" s="70"/>
    </row>
    <row r="750" spans="2:2" x14ac:dyDescent="0.2">
      <c r="B750" s="70"/>
    </row>
    <row r="751" spans="2:2" x14ac:dyDescent="0.2">
      <c r="B751" s="70"/>
    </row>
    <row r="752" spans="2:2" x14ac:dyDescent="0.2">
      <c r="B752" s="70"/>
    </row>
    <row r="753" spans="2:2" x14ac:dyDescent="0.2">
      <c r="B753" s="70"/>
    </row>
    <row r="754" spans="2:2" x14ac:dyDescent="0.2">
      <c r="B754" s="70"/>
    </row>
    <row r="755" spans="2:2" x14ac:dyDescent="0.2">
      <c r="B755" s="70"/>
    </row>
    <row r="756" spans="2:2" x14ac:dyDescent="0.2">
      <c r="B756" s="70"/>
    </row>
    <row r="757" spans="2:2" x14ac:dyDescent="0.2">
      <c r="B757" s="70"/>
    </row>
    <row r="758" spans="2:2" x14ac:dyDescent="0.2">
      <c r="B758" s="70"/>
    </row>
    <row r="759" spans="2:2" x14ac:dyDescent="0.2">
      <c r="B759" s="70"/>
    </row>
    <row r="760" spans="2:2" x14ac:dyDescent="0.2">
      <c r="B760" s="70"/>
    </row>
    <row r="761" spans="2:2" x14ac:dyDescent="0.2">
      <c r="B761" s="70"/>
    </row>
    <row r="762" spans="2:2" x14ac:dyDescent="0.2">
      <c r="B762" s="70"/>
    </row>
    <row r="763" spans="2:2" x14ac:dyDescent="0.2">
      <c r="B763" s="70"/>
    </row>
    <row r="764" spans="2:2" x14ac:dyDescent="0.2">
      <c r="B764" s="70"/>
    </row>
    <row r="765" spans="2:2" x14ac:dyDescent="0.2">
      <c r="B765" s="70"/>
    </row>
    <row r="766" spans="2:2" x14ac:dyDescent="0.2">
      <c r="B766" s="70"/>
    </row>
    <row r="767" spans="2:2" x14ac:dyDescent="0.2">
      <c r="B767" s="70"/>
    </row>
    <row r="768" spans="2:2" x14ac:dyDescent="0.2">
      <c r="B768" s="70"/>
    </row>
    <row r="769" spans="2:2" x14ac:dyDescent="0.2">
      <c r="B769" s="70"/>
    </row>
    <row r="770" spans="2:2" x14ac:dyDescent="0.2">
      <c r="B770" s="70"/>
    </row>
    <row r="771" spans="2:2" x14ac:dyDescent="0.2">
      <c r="B771" s="70"/>
    </row>
    <row r="772" spans="2:2" x14ac:dyDescent="0.2">
      <c r="B772" s="70"/>
    </row>
    <row r="773" spans="2:2" x14ac:dyDescent="0.2">
      <c r="B773" s="70"/>
    </row>
    <row r="774" spans="2:2" x14ac:dyDescent="0.2">
      <c r="B774" s="70"/>
    </row>
    <row r="775" spans="2:2" x14ac:dyDescent="0.2">
      <c r="B775" s="70"/>
    </row>
    <row r="776" spans="2:2" x14ac:dyDescent="0.2">
      <c r="B776" s="70"/>
    </row>
    <row r="777" spans="2:2" x14ac:dyDescent="0.2">
      <c r="B777" s="70"/>
    </row>
    <row r="778" spans="2:2" x14ac:dyDescent="0.2">
      <c r="B778" s="70"/>
    </row>
    <row r="779" spans="2:2" x14ac:dyDescent="0.2">
      <c r="B779" s="70"/>
    </row>
    <row r="780" spans="2:2" x14ac:dyDescent="0.2">
      <c r="B780" s="70"/>
    </row>
    <row r="781" spans="2:2" x14ac:dyDescent="0.2">
      <c r="B781" s="70"/>
    </row>
    <row r="782" spans="2:2" x14ac:dyDescent="0.2">
      <c r="B782" s="70"/>
    </row>
    <row r="783" spans="2:2" x14ac:dyDescent="0.2">
      <c r="B783" s="70"/>
    </row>
    <row r="784" spans="2:2" x14ac:dyDescent="0.2">
      <c r="B784" s="70"/>
    </row>
    <row r="785" spans="2:2" x14ac:dyDescent="0.2">
      <c r="B785" s="70"/>
    </row>
    <row r="786" spans="2:2" x14ac:dyDescent="0.2">
      <c r="B786" s="70"/>
    </row>
    <row r="787" spans="2:2" x14ac:dyDescent="0.2">
      <c r="B787" s="70"/>
    </row>
    <row r="788" spans="2:2" x14ac:dyDescent="0.2">
      <c r="B788" s="70"/>
    </row>
    <row r="789" spans="2:2" x14ac:dyDescent="0.2">
      <c r="B789" s="70"/>
    </row>
    <row r="790" spans="2:2" x14ac:dyDescent="0.2">
      <c r="B790" s="70"/>
    </row>
    <row r="791" spans="2:2" x14ac:dyDescent="0.2">
      <c r="B791" s="70"/>
    </row>
    <row r="792" spans="2:2" x14ac:dyDescent="0.2">
      <c r="B792" s="70"/>
    </row>
    <row r="793" spans="2:2" x14ac:dyDescent="0.2">
      <c r="B793" s="70"/>
    </row>
    <row r="794" spans="2:2" x14ac:dyDescent="0.2">
      <c r="B794" s="70"/>
    </row>
    <row r="795" spans="2:2" x14ac:dyDescent="0.2">
      <c r="B795" s="70"/>
    </row>
    <row r="796" spans="2:2" x14ac:dyDescent="0.2">
      <c r="B796" s="70"/>
    </row>
    <row r="797" spans="2:2" x14ac:dyDescent="0.2">
      <c r="B797" s="70"/>
    </row>
    <row r="798" spans="2:2" x14ac:dyDescent="0.2">
      <c r="B798" s="70"/>
    </row>
    <row r="799" spans="2:2" x14ac:dyDescent="0.2">
      <c r="B799" s="70"/>
    </row>
    <row r="800" spans="2:2" x14ac:dyDescent="0.2">
      <c r="B800" s="70"/>
    </row>
    <row r="801" spans="2:2" x14ac:dyDescent="0.2">
      <c r="B801" s="70"/>
    </row>
    <row r="802" spans="2:2" x14ac:dyDescent="0.2">
      <c r="B802" s="70"/>
    </row>
    <row r="803" spans="2:2" x14ac:dyDescent="0.2">
      <c r="B803" s="70"/>
    </row>
    <row r="804" spans="2:2" x14ac:dyDescent="0.2">
      <c r="B804" s="70"/>
    </row>
    <row r="805" spans="2:2" x14ac:dyDescent="0.2">
      <c r="B805" s="70"/>
    </row>
    <row r="806" spans="2:2" x14ac:dyDescent="0.2">
      <c r="B806" s="70"/>
    </row>
    <row r="807" spans="2:2" x14ac:dyDescent="0.2">
      <c r="B807" s="70"/>
    </row>
    <row r="808" spans="2:2" x14ac:dyDescent="0.2">
      <c r="B808" s="70"/>
    </row>
    <row r="809" spans="2:2" x14ac:dyDescent="0.2">
      <c r="B809" s="70"/>
    </row>
    <row r="810" spans="2:2" x14ac:dyDescent="0.2">
      <c r="B810" s="70"/>
    </row>
    <row r="811" spans="2:2" x14ac:dyDescent="0.2">
      <c r="B811" s="70"/>
    </row>
    <row r="812" spans="2:2" x14ac:dyDescent="0.2">
      <c r="B812" s="70"/>
    </row>
    <row r="813" spans="2:2" x14ac:dyDescent="0.2">
      <c r="B813" s="70"/>
    </row>
    <row r="814" spans="2:2" x14ac:dyDescent="0.2">
      <c r="B814" s="70"/>
    </row>
    <row r="815" spans="2:2" x14ac:dyDescent="0.2">
      <c r="B815" s="70"/>
    </row>
    <row r="816" spans="2:2" x14ac:dyDescent="0.2">
      <c r="B816" s="70"/>
    </row>
    <row r="817" spans="2:2" x14ac:dyDescent="0.2">
      <c r="B817" s="70"/>
    </row>
    <row r="818" spans="2:2" x14ac:dyDescent="0.2">
      <c r="B818" s="70"/>
    </row>
    <row r="819" spans="2:2" x14ac:dyDescent="0.2">
      <c r="B819" s="70"/>
    </row>
    <row r="820" spans="2:2" x14ac:dyDescent="0.2">
      <c r="B820" s="70"/>
    </row>
    <row r="821" spans="2:2" x14ac:dyDescent="0.2">
      <c r="B821" s="70"/>
    </row>
    <row r="822" spans="2:2" x14ac:dyDescent="0.2">
      <c r="B822" s="70"/>
    </row>
    <row r="823" spans="2:2" x14ac:dyDescent="0.2">
      <c r="B823" s="70"/>
    </row>
    <row r="824" spans="2:2" x14ac:dyDescent="0.2">
      <c r="B824" s="70"/>
    </row>
    <row r="825" spans="2:2" x14ac:dyDescent="0.2">
      <c r="B825" s="70"/>
    </row>
    <row r="826" spans="2:2" x14ac:dyDescent="0.2">
      <c r="B826" s="70"/>
    </row>
    <row r="827" spans="2:2" x14ac:dyDescent="0.2">
      <c r="B827" s="70"/>
    </row>
    <row r="828" spans="2:2" x14ac:dyDescent="0.2">
      <c r="B828" s="70"/>
    </row>
    <row r="829" spans="2:2" x14ac:dyDescent="0.2">
      <c r="B829" s="70"/>
    </row>
    <row r="830" spans="2:2" x14ac:dyDescent="0.2">
      <c r="B830" s="70"/>
    </row>
    <row r="831" spans="2:2" x14ac:dyDescent="0.2">
      <c r="B831" s="70"/>
    </row>
    <row r="832" spans="2:2" x14ac:dyDescent="0.2">
      <c r="B832" s="70"/>
    </row>
    <row r="833" spans="2:2" x14ac:dyDescent="0.2">
      <c r="B833" s="70"/>
    </row>
    <row r="834" spans="2:2" x14ac:dyDescent="0.2">
      <c r="B834" s="70"/>
    </row>
    <row r="835" spans="2:2" x14ac:dyDescent="0.2">
      <c r="B835" s="70"/>
    </row>
    <row r="836" spans="2:2" x14ac:dyDescent="0.2">
      <c r="B836" s="70"/>
    </row>
    <row r="837" spans="2:2" x14ac:dyDescent="0.2">
      <c r="B837" s="70"/>
    </row>
    <row r="838" spans="2:2" x14ac:dyDescent="0.2">
      <c r="B838" s="70"/>
    </row>
    <row r="839" spans="2:2" x14ac:dyDescent="0.2">
      <c r="B839" s="70"/>
    </row>
    <row r="840" spans="2:2" x14ac:dyDescent="0.2">
      <c r="B840" s="70"/>
    </row>
    <row r="841" spans="2:2" x14ac:dyDescent="0.2">
      <c r="B841" s="70"/>
    </row>
    <row r="842" spans="2:2" x14ac:dyDescent="0.2">
      <c r="B842" s="70"/>
    </row>
    <row r="843" spans="2:2" x14ac:dyDescent="0.2">
      <c r="B843" s="70"/>
    </row>
    <row r="844" spans="2:2" x14ac:dyDescent="0.2">
      <c r="B844" s="70"/>
    </row>
    <row r="845" spans="2:2" x14ac:dyDescent="0.2">
      <c r="B845" s="70"/>
    </row>
    <row r="846" spans="2:2" x14ac:dyDescent="0.2">
      <c r="B846" s="70"/>
    </row>
    <row r="847" spans="2:2" x14ac:dyDescent="0.2">
      <c r="B847" s="70"/>
    </row>
    <row r="848" spans="2:2" x14ac:dyDescent="0.2">
      <c r="B848" s="70"/>
    </row>
    <row r="849" spans="2:2" x14ac:dyDescent="0.2">
      <c r="B849" s="70"/>
    </row>
    <row r="850" spans="2:2" x14ac:dyDescent="0.2">
      <c r="B850" s="70"/>
    </row>
    <row r="851" spans="2:2" x14ac:dyDescent="0.2">
      <c r="B851" s="70"/>
    </row>
    <row r="852" spans="2:2" x14ac:dyDescent="0.2">
      <c r="B852" s="70"/>
    </row>
    <row r="853" spans="2:2" x14ac:dyDescent="0.2">
      <c r="B853" s="70"/>
    </row>
    <row r="854" spans="2:2" x14ac:dyDescent="0.2">
      <c r="B854" s="70"/>
    </row>
    <row r="855" spans="2:2" x14ac:dyDescent="0.2">
      <c r="B855" s="70"/>
    </row>
    <row r="856" spans="2:2" x14ac:dyDescent="0.2">
      <c r="B856" s="70"/>
    </row>
    <row r="857" spans="2:2" x14ac:dyDescent="0.2">
      <c r="B857" s="70"/>
    </row>
    <row r="858" spans="2:2" x14ac:dyDescent="0.2">
      <c r="B858" s="70"/>
    </row>
    <row r="859" spans="2:2" x14ac:dyDescent="0.2">
      <c r="B859" s="70"/>
    </row>
    <row r="860" spans="2:2" x14ac:dyDescent="0.2">
      <c r="B860" s="70"/>
    </row>
    <row r="861" spans="2:2" x14ac:dyDescent="0.2">
      <c r="B861" s="70"/>
    </row>
    <row r="862" spans="2:2" x14ac:dyDescent="0.2">
      <c r="B862" s="70"/>
    </row>
    <row r="863" spans="2:2" x14ac:dyDescent="0.2">
      <c r="B863" s="70"/>
    </row>
    <row r="864" spans="2:2" x14ac:dyDescent="0.2">
      <c r="B864" s="70"/>
    </row>
    <row r="865" spans="2:2" x14ac:dyDescent="0.2">
      <c r="B865" s="70"/>
    </row>
    <row r="866" spans="2:2" x14ac:dyDescent="0.2">
      <c r="B866" s="70"/>
    </row>
    <row r="867" spans="2:2" x14ac:dyDescent="0.2">
      <c r="B867" s="70"/>
    </row>
    <row r="868" spans="2:2" x14ac:dyDescent="0.2">
      <c r="B868" s="70"/>
    </row>
    <row r="869" spans="2:2" x14ac:dyDescent="0.2">
      <c r="B869" s="70"/>
    </row>
    <row r="870" spans="2:2" x14ac:dyDescent="0.2">
      <c r="B870" s="70"/>
    </row>
    <row r="871" spans="2:2" x14ac:dyDescent="0.2">
      <c r="B871" s="70"/>
    </row>
    <row r="872" spans="2:2" x14ac:dyDescent="0.2">
      <c r="B872" s="70"/>
    </row>
    <row r="873" spans="2:2" x14ac:dyDescent="0.2">
      <c r="B873" s="70"/>
    </row>
    <row r="874" spans="2:2" x14ac:dyDescent="0.2">
      <c r="B874" s="70"/>
    </row>
    <row r="875" spans="2:2" x14ac:dyDescent="0.2">
      <c r="B875" s="70"/>
    </row>
    <row r="876" spans="2:2" x14ac:dyDescent="0.2">
      <c r="B876" s="70"/>
    </row>
    <row r="877" spans="2:2" x14ac:dyDescent="0.2">
      <c r="B877" s="70"/>
    </row>
    <row r="878" spans="2:2" x14ac:dyDescent="0.2">
      <c r="B878" s="70"/>
    </row>
    <row r="879" spans="2:2" x14ac:dyDescent="0.2">
      <c r="B879" s="70"/>
    </row>
    <row r="880" spans="2:2" x14ac:dyDescent="0.2">
      <c r="B880" s="70"/>
    </row>
    <row r="881" spans="2:2" x14ac:dyDescent="0.2">
      <c r="B881" s="70"/>
    </row>
    <row r="882" spans="2:2" x14ac:dyDescent="0.2">
      <c r="B882" s="70"/>
    </row>
    <row r="883" spans="2:2" x14ac:dyDescent="0.2">
      <c r="B883" s="70"/>
    </row>
    <row r="884" spans="2:2" x14ac:dyDescent="0.2">
      <c r="B884" s="70"/>
    </row>
    <row r="885" spans="2:2" x14ac:dyDescent="0.2">
      <c r="B885" s="70"/>
    </row>
    <row r="886" spans="2:2" x14ac:dyDescent="0.2">
      <c r="B886" s="70"/>
    </row>
    <row r="887" spans="2:2" x14ac:dyDescent="0.2">
      <c r="B887" s="70"/>
    </row>
    <row r="888" spans="2:2" x14ac:dyDescent="0.2">
      <c r="B888" s="70"/>
    </row>
    <row r="889" spans="2:2" x14ac:dyDescent="0.2">
      <c r="B889" s="70"/>
    </row>
    <row r="890" spans="2:2" x14ac:dyDescent="0.2">
      <c r="B890" s="70"/>
    </row>
    <row r="891" spans="2:2" x14ac:dyDescent="0.2">
      <c r="B891" s="70"/>
    </row>
    <row r="892" spans="2:2" x14ac:dyDescent="0.2">
      <c r="B892" s="70"/>
    </row>
    <row r="893" spans="2:2" x14ac:dyDescent="0.2">
      <c r="B893" s="70"/>
    </row>
    <row r="894" spans="2:2" x14ac:dyDescent="0.2">
      <c r="B894" s="70"/>
    </row>
    <row r="895" spans="2:2" x14ac:dyDescent="0.2">
      <c r="B895" s="70"/>
    </row>
    <row r="896" spans="2:2" x14ac:dyDescent="0.2">
      <c r="B896" s="70"/>
    </row>
    <row r="897" spans="2:2" x14ac:dyDescent="0.2">
      <c r="B897" s="70"/>
    </row>
    <row r="898" spans="2:2" x14ac:dyDescent="0.2">
      <c r="B898" s="70"/>
    </row>
    <row r="899" spans="2:2" x14ac:dyDescent="0.2">
      <c r="B899" s="70"/>
    </row>
    <row r="900" spans="2:2" x14ac:dyDescent="0.2">
      <c r="B900" s="70"/>
    </row>
    <row r="901" spans="2:2" x14ac:dyDescent="0.2">
      <c r="B901" s="70"/>
    </row>
    <row r="902" spans="2:2" x14ac:dyDescent="0.2">
      <c r="B902" s="70"/>
    </row>
    <row r="903" spans="2:2" x14ac:dyDescent="0.2">
      <c r="B903" s="70"/>
    </row>
    <row r="904" spans="2:2" x14ac:dyDescent="0.2">
      <c r="B904" s="70"/>
    </row>
    <row r="905" spans="2:2" x14ac:dyDescent="0.2">
      <c r="B905" s="70"/>
    </row>
    <row r="906" spans="2:2" x14ac:dyDescent="0.2">
      <c r="B906" s="70"/>
    </row>
    <row r="907" spans="2:2" x14ac:dyDescent="0.2">
      <c r="B907" s="70"/>
    </row>
    <row r="908" spans="2:2" x14ac:dyDescent="0.2">
      <c r="B908" s="70"/>
    </row>
    <row r="909" spans="2:2" x14ac:dyDescent="0.2">
      <c r="B909" s="70"/>
    </row>
    <row r="910" spans="2:2" x14ac:dyDescent="0.2">
      <c r="B910" s="70"/>
    </row>
    <row r="911" spans="2:2" x14ac:dyDescent="0.2">
      <c r="B911" s="70"/>
    </row>
    <row r="912" spans="2:2" x14ac:dyDescent="0.2">
      <c r="B912" s="70"/>
    </row>
    <row r="913" spans="2:2" x14ac:dyDescent="0.2">
      <c r="B913" s="70"/>
    </row>
    <row r="914" spans="2:2" x14ac:dyDescent="0.2">
      <c r="B914" s="70"/>
    </row>
    <row r="915" spans="2:2" x14ac:dyDescent="0.2">
      <c r="B915" s="70"/>
    </row>
    <row r="916" spans="2:2" x14ac:dyDescent="0.2">
      <c r="B916" s="70"/>
    </row>
    <row r="917" spans="2:2" x14ac:dyDescent="0.2">
      <c r="B917" s="70"/>
    </row>
    <row r="918" spans="2:2" x14ac:dyDescent="0.2">
      <c r="B918" s="70"/>
    </row>
    <row r="919" spans="2:2" x14ac:dyDescent="0.2">
      <c r="B919" s="70"/>
    </row>
    <row r="920" spans="2:2" x14ac:dyDescent="0.2">
      <c r="B920" s="70"/>
    </row>
    <row r="921" spans="2:2" x14ac:dyDescent="0.2">
      <c r="B921" s="70"/>
    </row>
    <row r="922" spans="2:2" x14ac:dyDescent="0.2">
      <c r="B922" s="70"/>
    </row>
    <row r="923" spans="2:2" x14ac:dyDescent="0.2">
      <c r="B923" s="70"/>
    </row>
    <row r="924" spans="2:2" x14ac:dyDescent="0.2">
      <c r="B924" s="70"/>
    </row>
    <row r="925" spans="2:2" x14ac:dyDescent="0.2">
      <c r="B925" s="70"/>
    </row>
    <row r="926" spans="2:2" x14ac:dyDescent="0.2">
      <c r="B926" s="70"/>
    </row>
    <row r="927" spans="2:2" x14ac:dyDescent="0.2">
      <c r="B927" s="70"/>
    </row>
    <row r="928" spans="2:2" x14ac:dyDescent="0.2">
      <c r="B928" s="70"/>
    </row>
    <row r="929" spans="2:2" x14ac:dyDescent="0.2">
      <c r="B929" s="70"/>
    </row>
    <row r="930" spans="2:2" x14ac:dyDescent="0.2">
      <c r="B930" s="70"/>
    </row>
    <row r="931" spans="2:2" x14ac:dyDescent="0.2">
      <c r="B931" s="70"/>
    </row>
    <row r="932" spans="2:2" x14ac:dyDescent="0.2">
      <c r="B932" s="70"/>
    </row>
    <row r="933" spans="2:2" x14ac:dyDescent="0.2">
      <c r="B933" s="70"/>
    </row>
    <row r="934" spans="2:2" x14ac:dyDescent="0.2">
      <c r="B934" s="70"/>
    </row>
    <row r="935" spans="2:2" x14ac:dyDescent="0.2">
      <c r="B935" s="70"/>
    </row>
    <row r="936" spans="2:2" x14ac:dyDescent="0.2">
      <c r="B936" s="70"/>
    </row>
    <row r="937" spans="2:2" x14ac:dyDescent="0.2">
      <c r="B937" s="70"/>
    </row>
    <row r="938" spans="2:2" x14ac:dyDescent="0.2">
      <c r="B938" s="70"/>
    </row>
    <row r="939" spans="2:2" x14ac:dyDescent="0.2">
      <c r="B939" s="70"/>
    </row>
    <row r="940" spans="2:2" x14ac:dyDescent="0.2">
      <c r="B940" s="70"/>
    </row>
    <row r="941" spans="2:2" x14ac:dyDescent="0.2">
      <c r="B941" s="70"/>
    </row>
    <row r="942" spans="2:2" x14ac:dyDescent="0.2">
      <c r="B942" s="70"/>
    </row>
    <row r="943" spans="2:2" x14ac:dyDescent="0.2">
      <c r="B943" s="70"/>
    </row>
    <row r="944" spans="2:2" x14ac:dyDescent="0.2">
      <c r="B944" s="70"/>
    </row>
    <row r="945" spans="2:2" x14ac:dyDescent="0.2">
      <c r="B945" s="70"/>
    </row>
    <row r="946" spans="2:2" x14ac:dyDescent="0.2">
      <c r="B946" s="70"/>
    </row>
    <row r="947" spans="2:2" x14ac:dyDescent="0.2">
      <c r="B947" s="70"/>
    </row>
    <row r="948" spans="2:2" x14ac:dyDescent="0.2">
      <c r="B948" s="70"/>
    </row>
    <row r="949" spans="2:2" x14ac:dyDescent="0.2">
      <c r="B949" s="70"/>
    </row>
    <row r="950" spans="2:2" x14ac:dyDescent="0.2">
      <c r="B950" s="70"/>
    </row>
    <row r="951" spans="2:2" x14ac:dyDescent="0.2">
      <c r="B951" s="70"/>
    </row>
    <row r="952" spans="2:2" x14ac:dyDescent="0.2">
      <c r="B952" s="70"/>
    </row>
    <row r="953" spans="2:2" x14ac:dyDescent="0.2">
      <c r="B953" s="70"/>
    </row>
    <row r="954" spans="2:2" x14ac:dyDescent="0.2">
      <c r="B954" s="70"/>
    </row>
    <row r="955" spans="2:2" x14ac:dyDescent="0.2">
      <c r="B955" s="70"/>
    </row>
    <row r="956" spans="2:2" x14ac:dyDescent="0.2">
      <c r="B956" s="70"/>
    </row>
    <row r="957" spans="2:2" x14ac:dyDescent="0.2">
      <c r="B957" s="70"/>
    </row>
    <row r="958" spans="2:2" x14ac:dyDescent="0.2">
      <c r="B958" s="70"/>
    </row>
    <row r="959" spans="2:2" x14ac:dyDescent="0.2">
      <c r="B959" s="70"/>
    </row>
    <row r="960" spans="2:2" x14ac:dyDescent="0.2">
      <c r="B960" s="70"/>
    </row>
    <row r="961" spans="2:2" x14ac:dyDescent="0.2">
      <c r="B961" s="70"/>
    </row>
    <row r="962" spans="2:2" x14ac:dyDescent="0.2">
      <c r="B962" s="70"/>
    </row>
    <row r="963" spans="2:2" x14ac:dyDescent="0.2">
      <c r="B963" s="70"/>
    </row>
    <row r="964" spans="2:2" x14ac:dyDescent="0.2">
      <c r="B964" s="70"/>
    </row>
    <row r="965" spans="2:2" x14ac:dyDescent="0.2">
      <c r="B965" s="70"/>
    </row>
    <row r="966" spans="2:2" x14ac:dyDescent="0.2">
      <c r="B966" s="70"/>
    </row>
    <row r="967" spans="2:2" x14ac:dyDescent="0.2">
      <c r="B967" s="70"/>
    </row>
    <row r="968" spans="2:2" x14ac:dyDescent="0.2">
      <c r="B968" s="70"/>
    </row>
    <row r="969" spans="2:2" x14ac:dyDescent="0.2">
      <c r="B969" s="70"/>
    </row>
    <row r="970" spans="2:2" x14ac:dyDescent="0.2">
      <c r="B970" s="70"/>
    </row>
    <row r="971" spans="2:2" x14ac:dyDescent="0.2">
      <c r="B971" s="70"/>
    </row>
    <row r="972" spans="2:2" x14ac:dyDescent="0.2">
      <c r="B972" s="70"/>
    </row>
    <row r="973" spans="2:2" x14ac:dyDescent="0.2">
      <c r="B973" s="70"/>
    </row>
    <row r="974" spans="2:2" x14ac:dyDescent="0.2">
      <c r="B974" s="70"/>
    </row>
    <row r="975" spans="2:2" x14ac:dyDescent="0.2">
      <c r="B975" s="70"/>
    </row>
    <row r="976" spans="2:2" x14ac:dyDescent="0.2">
      <c r="B976" s="70"/>
    </row>
    <row r="977" spans="2:2" x14ac:dyDescent="0.2">
      <c r="B977" s="70"/>
    </row>
    <row r="978" spans="2:2" x14ac:dyDescent="0.2">
      <c r="B978" s="70"/>
    </row>
    <row r="979" spans="2:2" x14ac:dyDescent="0.2">
      <c r="B979" s="70"/>
    </row>
    <row r="980" spans="2:2" x14ac:dyDescent="0.2">
      <c r="B980" s="70"/>
    </row>
    <row r="981" spans="2:2" x14ac:dyDescent="0.2">
      <c r="B981" s="70"/>
    </row>
    <row r="982" spans="2:2" x14ac:dyDescent="0.2">
      <c r="B982" s="70"/>
    </row>
    <row r="983" spans="2:2" x14ac:dyDescent="0.2">
      <c r="B983" s="70"/>
    </row>
    <row r="984" spans="2:2" x14ac:dyDescent="0.2">
      <c r="B984" s="70"/>
    </row>
    <row r="985" spans="2:2" x14ac:dyDescent="0.2">
      <c r="B985" s="70"/>
    </row>
    <row r="986" spans="2:2" x14ac:dyDescent="0.2">
      <c r="B986" s="70"/>
    </row>
    <row r="987" spans="2:2" x14ac:dyDescent="0.2">
      <c r="B987" s="70"/>
    </row>
    <row r="988" spans="2:2" x14ac:dyDescent="0.2">
      <c r="B988" s="70"/>
    </row>
    <row r="989" spans="2:2" x14ac:dyDescent="0.2">
      <c r="B989" s="70"/>
    </row>
    <row r="990" spans="2:2" x14ac:dyDescent="0.2">
      <c r="B990" s="70"/>
    </row>
    <row r="991" spans="2:2" x14ac:dyDescent="0.2">
      <c r="B991" s="70"/>
    </row>
    <row r="992" spans="2:2" x14ac:dyDescent="0.2">
      <c r="B992" s="70"/>
    </row>
    <row r="993" spans="2:2" x14ac:dyDescent="0.2">
      <c r="B993" s="70"/>
    </row>
    <row r="994" spans="2:2" x14ac:dyDescent="0.2">
      <c r="B994" s="70"/>
    </row>
    <row r="995" spans="2:2" x14ac:dyDescent="0.2">
      <c r="B995" s="70"/>
    </row>
    <row r="996" spans="2:2" x14ac:dyDescent="0.2">
      <c r="B996" s="70"/>
    </row>
    <row r="997" spans="2:2" x14ac:dyDescent="0.2">
      <c r="B997" s="70"/>
    </row>
    <row r="998" spans="2:2" x14ac:dyDescent="0.2">
      <c r="B998" s="70"/>
    </row>
    <row r="999" spans="2:2" x14ac:dyDescent="0.2">
      <c r="B999" s="70"/>
    </row>
    <row r="1000" spans="2:2" x14ac:dyDescent="0.2">
      <c r="B1000" s="70"/>
    </row>
    <row r="1001" spans="2:2" x14ac:dyDescent="0.2">
      <c r="B1001" s="70"/>
    </row>
    <row r="1002" spans="2:2" x14ac:dyDescent="0.2">
      <c r="B1002" s="70"/>
    </row>
    <row r="1003" spans="2:2" x14ac:dyDescent="0.2">
      <c r="B1003" s="70"/>
    </row>
    <row r="1004" spans="2:2" x14ac:dyDescent="0.2">
      <c r="B1004" s="70"/>
    </row>
    <row r="1005" spans="2:2" x14ac:dyDescent="0.2">
      <c r="B1005" s="70"/>
    </row>
    <row r="1006" spans="2:2" x14ac:dyDescent="0.2">
      <c r="B1006" s="70"/>
    </row>
    <row r="1007" spans="2:2" x14ac:dyDescent="0.2">
      <c r="B1007" s="70"/>
    </row>
    <row r="1008" spans="2:2" x14ac:dyDescent="0.2">
      <c r="B1008" s="70"/>
    </row>
    <row r="1009" spans="2:2" x14ac:dyDescent="0.2">
      <c r="B1009" s="70"/>
    </row>
    <row r="1010" spans="2:2" x14ac:dyDescent="0.2">
      <c r="B1010" s="70"/>
    </row>
    <row r="1011" spans="2:2" x14ac:dyDescent="0.2">
      <c r="B1011" s="70"/>
    </row>
    <row r="1012" spans="2:2" x14ac:dyDescent="0.2">
      <c r="B1012" s="70"/>
    </row>
    <row r="1013" spans="2:2" x14ac:dyDescent="0.2">
      <c r="B1013" s="70"/>
    </row>
    <row r="1014" spans="2:2" x14ac:dyDescent="0.2">
      <c r="B1014" s="70"/>
    </row>
    <row r="1015" spans="2:2" x14ac:dyDescent="0.2">
      <c r="B1015" s="70"/>
    </row>
    <row r="1016" spans="2:2" x14ac:dyDescent="0.2">
      <c r="B1016" s="70"/>
    </row>
    <row r="1017" spans="2:2" x14ac:dyDescent="0.2">
      <c r="B1017" s="70"/>
    </row>
    <row r="1018" spans="2:2" x14ac:dyDescent="0.2">
      <c r="B1018" s="70"/>
    </row>
    <row r="1019" spans="2:2" x14ac:dyDescent="0.2">
      <c r="B1019" s="70"/>
    </row>
    <row r="1020" spans="2:2" x14ac:dyDescent="0.2">
      <c r="B1020" s="70"/>
    </row>
    <row r="1021" spans="2:2" x14ac:dyDescent="0.2">
      <c r="B1021" s="70"/>
    </row>
    <row r="1022" spans="2:2" x14ac:dyDescent="0.2">
      <c r="B1022" s="70"/>
    </row>
    <row r="1023" spans="2:2" x14ac:dyDescent="0.2">
      <c r="B1023" s="70"/>
    </row>
    <row r="1024" spans="2:2" x14ac:dyDescent="0.2">
      <c r="B1024" s="70"/>
    </row>
    <row r="1025" spans="2:2" x14ac:dyDescent="0.2">
      <c r="B1025" s="70"/>
    </row>
    <row r="1026" spans="2:2" x14ac:dyDescent="0.2">
      <c r="B1026" s="70"/>
    </row>
    <row r="1027" spans="2:2" x14ac:dyDescent="0.2">
      <c r="B1027" s="70"/>
    </row>
    <row r="1028" spans="2:2" x14ac:dyDescent="0.2">
      <c r="B1028" s="70"/>
    </row>
    <row r="1029" spans="2:2" x14ac:dyDescent="0.2">
      <c r="B1029" s="70"/>
    </row>
    <row r="1030" spans="2:2" x14ac:dyDescent="0.2">
      <c r="B1030" s="70"/>
    </row>
    <row r="1031" spans="2:2" x14ac:dyDescent="0.2">
      <c r="B1031" s="70"/>
    </row>
    <row r="1032" spans="2:2" x14ac:dyDescent="0.2">
      <c r="B1032" s="70"/>
    </row>
    <row r="1033" spans="2:2" x14ac:dyDescent="0.2">
      <c r="B1033" s="70"/>
    </row>
  </sheetData>
  <mergeCells count="1">
    <mergeCell ref="A289:C289"/>
  </mergeCells>
  <hyperlinks>
    <hyperlink ref="A289" r:id="rId1" xr:uid="{6EC10F3E-811D-4B3C-A8C8-4C25F2EC6A8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9.140625" customWidth="1"/>
    <col min="2" max="2" width="33.7109375" customWidth="1"/>
    <col min="3" max="3" width="18.7109375" customWidth="1"/>
  </cols>
  <sheetData>
    <row r="1" spans="1:3" x14ac:dyDescent="0.2">
      <c r="A1" s="19" t="s">
        <v>6121</v>
      </c>
    </row>
    <row r="3" spans="1:3" x14ac:dyDescent="0.2">
      <c r="A3" s="4" t="s">
        <v>6247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6845</v>
      </c>
      <c r="C7" s="8" t="s">
        <v>6249</v>
      </c>
    </row>
    <row r="8" spans="1:3" x14ac:dyDescent="0.2">
      <c r="A8" s="5" t="s">
        <v>1104</v>
      </c>
      <c r="B8" s="5" t="s">
        <v>6250</v>
      </c>
      <c r="C8" s="26">
        <v>5979</v>
      </c>
    </row>
    <row r="9" spans="1:3" x14ac:dyDescent="0.2">
      <c r="A9" s="5" t="s">
        <v>1106</v>
      </c>
      <c r="B9" s="5" t="s">
        <v>6251</v>
      </c>
      <c r="C9" s="26">
        <v>1512414</v>
      </c>
    </row>
    <row r="10" spans="1:3" x14ac:dyDescent="0.2">
      <c r="A10" s="5" t="s">
        <v>1108</v>
      </c>
      <c r="B10" s="5" t="s">
        <v>6252</v>
      </c>
      <c r="C10" s="26">
        <v>1481133</v>
      </c>
    </row>
    <row r="11" spans="1:3" x14ac:dyDescent="0.2">
      <c r="A11" s="5" t="s">
        <v>1110</v>
      </c>
      <c r="B11" s="5" t="s">
        <v>6253</v>
      </c>
      <c r="C11" s="26">
        <v>1513830</v>
      </c>
    </row>
    <row r="12" spans="1:3" x14ac:dyDescent="0.2">
      <c r="A12" s="5" t="s">
        <v>1112</v>
      </c>
      <c r="B12" s="5" t="s">
        <v>6254</v>
      </c>
      <c r="C12" s="26">
        <v>1481430</v>
      </c>
    </row>
    <row r="13" spans="1:3" x14ac:dyDescent="0.2">
      <c r="A13" s="5" t="s">
        <v>1114</v>
      </c>
      <c r="B13" s="5" t="s">
        <v>6255</v>
      </c>
      <c r="C13" s="26">
        <v>1514472</v>
      </c>
    </row>
    <row r="14" spans="1:3" x14ac:dyDescent="0.2">
      <c r="A14" s="5" t="s">
        <v>1116</v>
      </c>
      <c r="B14" s="5" t="s">
        <v>6256</v>
      </c>
      <c r="C14" s="26">
        <v>1515042</v>
      </c>
    </row>
    <row r="15" spans="1:3" x14ac:dyDescent="0.2">
      <c r="A15" s="5" t="s">
        <v>1118</v>
      </c>
      <c r="B15" s="5" t="s">
        <v>6257</v>
      </c>
      <c r="C15" s="26">
        <v>1503675</v>
      </c>
    </row>
    <row r="16" spans="1:3" x14ac:dyDescent="0.2">
      <c r="A16" s="5"/>
      <c r="B16" s="5" t="s">
        <v>6258</v>
      </c>
      <c r="C16" s="26">
        <v>1529901</v>
      </c>
    </row>
    <row r="17" spans="1:3" x14ac:dyDescent="0.2">
      <c r="A17" s="5" t="s">
        <v>2726</v>
      </c>
      <c r="B17" s="5" t="s">
        <v>42</v>
      </c>
      <c r="C17" s="26">
        <v>1794</v>
      </c>
    </row>
    <row r="18" spans="1:3" x14ac:dyDescent="0.2">
      <c r="A18" s="5" t="s">
        <v>1129</v>
      </c>
      <c r="B18" s="5" t="s">
        <v>44</v>
      </c>
      <c r="C18" s="26">
        <v>132615</v>
      </c>
    </row>
    <row r="19" spans="1:3" x14ac:dyDescent="0.2">
      <c r="A19" s="5"/>
      <c r="B19" s="5" t="s">
        <v>1101</v>
      </c>
      <c r="C19" s="26">
        <v>10527978</v>
      </c>
    </row>
    <row r="20" spans="1:3" x14ac:dyDescent="0.2">
      <c r="A20" s="5"/>
      <c r="B20" s="5"/>
      <c r="C20" s="26"/>
    </row>
    <row r="21" spans="1:3" x14ac:dyDescent="0.2">
      <c r="A21" s="5"/>
      <c r="B21" s="27" t="s">
        <v>6259</v>
      </c>
      <c r="C21" s="28">
        <v>1664313</v>
      </c>
    </row>
    <row r="22" spans="1:3" x14ac:dyDescent="0.2">
      <c r="A22" s="9"/>
      <c r="B22" s="18"/>
      <c r="C22" s="9"/>
    </row>
    <row r="23" spans="1:3" x14ac:dyDescent="0.2">
      <c r="A23" s="64" t="s">
        <v>6924</v>
      </c>
      <c r="B23" s="19"/>
    </row>
    <row r="24" spans="1:3" x14ac:dyDescent="0.2">
      <c r="A24" s="64" t="s">
        <v>6925</v>
      </c>
      <c r="B24" s="19"/>
    </row>
    <row r="25" spans="1:3" x14ac:dyDescent="0.2">
      <c r="A25" s="64" t="s">
        <v>7025</v>
      </c>
      <c r="B25" s="19"/>
    </row>
    <row r="26" spans="1:3" x14ac:dyDescent="0.2">
      <c r="A26" s="82" t="s">
        <v>6919</v>
      </c>
      <c r="B26" s="82"/>
      <c r="C26" s="82"/>
    </row>
    <row r="27" spans="1:3" x14ac:dyDescent="0.2">
      <c r="A27" s="64" t="s">
        <v>6917</v>
      </c>
      <c r="B27" s="19"/>
    </row>
    <row r="28" spans="1:3" x14ac:dyDescent="0.2">
      <c r="A28" s="29" t="s">
        <v>46</v>
      </c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</sheetData>
  <mergeCells count="1">
    <mergeCell ref="A26:C26"/>
  </mergeCells>
  <hyperlinks>
    <hyperlink ref="A26" r:id="rId1" xr:uid="{758A956D-9C17-4FD9-8ADA-BCBAC316850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6126</v>
      </c>
    </row>
    <row r="3" spans="1:3" x14ac:dyDescent="0.2">
      <c r="A3" s="4" t="s">
        <v>6261</v>
      </c>
    </row>
    <row r="4" spans="1:3" x14ac:dyDescent="0.2">
      <c r="A4" t="s">
        <v>6262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6853</v>
      </c>
      <c r="C7" s="8" t="s">
        <v>6263</v>
      </c>
    </row>
    <row r="8" spans="1:3" x14ac:dyDescent="0.2">
      <c r="A8" s="5" t="s">
        <v>1104</v>
      </c>
      <c r="B8" s="5" t="s">
        <v>6264</v>
      </c>
      <c r="C8" s="26">
        <v>16947</v>
      </c>
    </row>
    <row r="9" spans="1:3" x14ac:dyDescent="0.2">
      <c r="A9" s="5" t="s">
        <v>1106</v>
      </c>
      <c r="B9" s="5" t="s">
        <v>6265</v>
      </c>
      <c r="C9" s="26">
        <v>1402122</v>
      </c>
    </row>
    <row r="10" spans="1:3" x14ac:dyDescent="0.2">
      <c r="A10" s="5" t="s">
        <v>1108</v>
      </c>
      <c r="B10" s="5" t="s">
        <v>6266</v>
      </c>
      <c r="C10" s="26">
        <v>953457</v>
      </c>
    </row>
    <row r="11" spans="1:3" x14ac:dyDescent="0.2">
      <c r="A11" s="5" t="s">
        <v>1112</v>
      </c>
      <c r="B11" s="5" t="s">
        <v>6267</v>
      </c>
      <c r="C11" s="26">
        <v>1313376</v>
      </c>
    </row>
    <row r="12" spans="1:3" x14ac:dyDescent="0.2">
      <c r="A12" s="5"/>
      <c r="B12" s="5" t="s">
        <v>6268</v>
      </c>
      <c r="C12" s="26">
        <v>1525098</v>
      </c>
    </row>
    <row r="13" spans="1:3" x14ac:dyDescent="0.2">
      <c r="A13" s="5" t="s">
        <v>2726</v>
      </c>
      <c r="B13" s="5" t="s">
        <v>42</v>
      </c>
      <c r="C13" s="26">
        <v>1677</v>
      </c>
    </row>
    <row r="14" spans="1:3" x14ac:dyDescent="0.2">
      <c r="A14" s="5" t="s">
        <v>1129</v>
      </c>
      <c r="B14" s="5" t="s">
        <v>44</v>
      </c>
      <c r="C14" s="26">
        <v>127014</v>
      </c>
    </row>
    <row r="15" spans="1:3" x14ac:dyDescent="0.2">
      <c r="A15" s="5"/>
      <c r="B15" s="5" t="s">
        <v>1101</v>
      </c>
      <c r="C15" s="26">
        <v>3685899</v>
      </c>
    </row>
    <row r="16" spans="1:3" x14ac:dyDescent="0.2">
      <c r="A16" s="5"/>
      <c r="B16" s="5"/>
      <c r="C16" s="26"/>
    </row>
    <row r="17" spans="1:3" x14ac:dyDescent="0.2">
      <c r="A17" s="27"/>
      <c r="B17" s="27" t="s">
        <v>6269</v>
      </c>
      <c r="C17" s="28">
        <v>1653792</v>
      </c>
    </row>
    <row r="18" spans="1:3" x14ac:dyDescent="0.2">
      <c r="A18" s="9"/>
      <c r="B18" s="18"/>
      <c r="C18" s="9"/>
    </row>
    <row r="19" spans="1:3" x14ac:dyDescent="0.2">
      <c r="A19" s="64" t="s">
        <v>6926</v>
      </c>
      <c r="B19" s="19"/>
    </row>
    <row r="20" spans="1:3" x14ac:dyDescent="0.2">
      <c r="A20" s="64" t="s">
        <v>6927</v>
      </c>
      <c r="B20" s="19"/>
    </row>
    <row r="21" spans="1:3" x14ac:dyDescent="0.2">
      <c r="A21" s="64" t="s">
        <v>7026</v>
      </c>
      <c r="B21" s="19"/>
    </row>
    <row r="22" spans="1:3" x14ac:dyDescent="0.2">
      <c r="A22" s="82" t="s">
        <v>6919</v>
      </c>
      <c r="B22" s="82"/>
      <c r="C22" s="82"/>
    </row>
    <row r="23" spans="1:3" x14ac:dyDescent="0.2">
      <c r="A23" s="64" t="s">
        <v>6917</v>
      </c>
      <c r="B23" s="19"/>
    </row>
    <row r="24" spans="1:3" x14ac:dyDescent="0.2">
      <c r="A24" s="29" t="s">
        <v>46</v>
      </c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</sheetData>
  <mergeCells count="1">
    <mergeCell ref="A22:C22"/>
  </mergeCells>
  <hyperlinks>
    <hyperlink ref="A22" r:id="rId1" xr:uid="{EE73DE1E-4A89-47EC-8475-AACC5C4CBF9A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6133</v>
      </c>
    </row>
    <row r="3" spans="1:3" x14ac:dyDescent="0.2">
      <c r="A3" s="4" t="s">
        <v>6271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6271</v>
      </c>
      <c r="C7" s="8" t="s">
        <v>6249</v>
      </c>
    </row>
    <row r="8" spans="1:3" x14ac:dyDescent="0.2">
      <c r="A8" s="5" t="s">
        <v>32</v>
      </c>
      <c r="B8" s="5" t="s">
        <v>6272</v>
      </c>
      <c r="C8" s="26">
        <v>44520</v>
      </c>
    </row>
    <row r="9" spans="1:3" x14ac:dyDescent="0.2">
      <c r="A9" s="5" t="s">
        <v>34</v>
      </c>
      <c r="B9" s="5" t="s">
        <v>6273</v>
      </c>
      <c r="C9" s="26">
        <v>274371</v>
      </c>
    </row>
    <row r="10" spans="1:3" x14ac:dyDescent="0.2">
      <c r="A10" s="5" t="s">
        <v>36</v>
      </c>
      <c r="B10" s="5" t="s">
        <v>6274</v>
      </c>
      <c r="C10" s="26">
        <v>1162485</v>
      </c>
    </row>
    <row r="11" spans="1:3" x14ac:dyDescent="0.2">
      <c r="A11" s="5"/>
      <c r="B11" s="5" t="s">
        <v>6258</v>
      </c>
      <c r="C11" s="26">
        <v>1481376</v>
      </c>
    </row>
    <row r="12" spans="1:3" x14ac:dyDescent="0.2">
      <c r="A12" s="5" t="s">
        <v>38</v>
      </c>
      <c r="B12" s="5" t="s">
        <v>1094</v>
      </c>
      <c r="C12" s="26">
        <v>46719</v>
      </c>
    </row>
    <row r="13" spans="1:3" x14ac:dyDescent="0.2">
      <c r="A13" s="5" t="s">
        <v>41</v>
      </c>
      <c r="B13" s="5" t="s">
        <v>42</v>
      </c>
      <c r="C13" s="26">
        <v>2490</v>
      </c>
    </row>
    <row r="14" spans="1:3" x14ac:dyDescent="0.2">
      <c r="A14" s="5" t="s">
        <v>43</v>
      </c>
      <c r="B14" s="5" t="s">
        <v>44</v>
      </c>
      <c r="C14" s="26">
        <v>133725</v>
      </c>
    </row>
    <row r="15" spans="1:3" x14ac:dyDescent="0.2">
      <c r="A15" s="5"/>
      <c r="B15" s="5"/>
      <c r="C15" s="26"/>
    </row>
    <row r="16" spans="1:3" x14ac:dyDescent="0.2">
      <c r="A16" s="5"/>
      <c r="B16" s="27" t="s">
        <v>6259</v>
      </c>
      <c r="C16" s="28">
        <v>1664313</v>
      </c>
    </row>
    <row r="17" spans="1:3" x14ac:dyDescent="0.2">
      <c r="A17" s="9"/>
      <c r="B17" s="18"/>
      <c r="C17" s="9"/>
    </row>
    <row r="18" spans="1:3" x14ac:dyDescent="0.2">
      <c r="A18" s="64" t="s">
        <v>7027</v>
      </c>
      <c r="B18" s="19"/>
    </row>
    <row r="19" spans="1:3" x14ac:dyDescent="0.2">
      <c r="A19" s="82" t="s">
        <v>6919</v>
      </c>
      <c r="B19" s="82"/>
      <c r="C19" s="82"/>
    </row>
    <row r="20" spans="1:3" x14ac:dyDescent="0.2">
      <c r="A20" s="64" t="s">
        <v>6917</v>
      </c>
      <c r="B20" s="19"/>
    </row>
    <row r="21" spans="1:3" x14ac:dyDescent="0.2">
      <c r="A21" s="29" t="s">
        <v>46</v>
      </c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9:C19"/>
  </mergeCells>
  <hyperlinks>
    <hyperlink ref="A19" r:id="rId1" xr:uid="{CEB19232-05FD-4540-8718-569C41CD76B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6136</v>
      </c>
    </row>
    <row r="3" spans="1:3" x14ac:dyDescent="0.2">
      <c r="A3" s="4" t="s">
        <v>6276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6276</v>
      </c>
      <c r="C7" s="8" t="s">
        <v>6249</v>
      </c>
    </row>
    <row r="8" spans="1:3" x14ac:dyDescent="0.2">
      <c r="A8" s="5" t="s">
        <v>32</v>
      </c>
      <c r="B8" s="5" t="s">
        <v>6277</v>
      </c>
      <c r="C8" s="26">
        <v>64536</v>
      </c>
    </row>
    <row r="9" spans="1:3" x14ac:dyDescent="0.2">
      <c r="A9" s="5" t="s">
        <v>34</v>
      </c>
      <c r="B9" s="5" t="s">
        <v>6278</v>
      </c>
      <c r="C9" s="26">
        <v>188319</v>
      </c>
    </row>
    <row r="10" spans="1:3" x14ac:dyDescent="0.2">
      <c r="A10" s="5" t="s">
        <v>36</v>
      </c>
      <c r="B10" s="5" t="s">
        <v>6279</v>
      </c>
      <c r="C10" s="26">
        <v>1240494</v>
      </c>
    </row>
    <row r="11" spans="1:3" x14ac:dyDescent="0.2">
      <c r="A11" s="5"/>
      <c r="B11" s="5" t="s">
        <v>6258</v>
      </c>
      <c r="C11" s="26">
        <v>1493349</v>
      </c>
    </row>
    <row r="12" spans="1:3" x14ac:dyDescent="0.2">
      <c r="A12" s="5" t="s">
        <v>38</v>
      </c>
      <c r="B12" s="5" t="s">
        <v>1094</v>
      </c>
      <c r="C12" s="26">
        <v>32100</v>
      </c>
    </row>
    <row r="13" spans="1:3" x14ac:dyDescent="0.2">
      <c r="A13" s="5" t="s">
        <v>41</v>
      </c>
      <c r="B13" s="5" t="s">
        <v>42</v>
      </c>
      <c r="C13" s="26">
        <v>4635</v>
      </c>
    </row>
    <row r="14" spans="1:3" x14ac:dyDescent="0.2">
      <c r="A14" s="5" t="s">
        <v>43</v>
      </c>
      <c r="B14" s="5" t="s">
        <v>44</v>
      </c>
      <c r="C14" s="26">
        <v>134229</v>
      </c>
    </row>
    <row r="15" spans="1:3" x14ac:dyDescent="0.2">
      <c r="A15" s="5"/>
      <c r="B15" s="5"/>
      <c r="C15" s="26"/>
    </row>
    <row r="16" spans="1:3" x14ac:dyDescent="0.2">
      <c r="A16" s="5"/>
      <c r="B16" s="27" t="s">
        <v>6259</v>
      </c>
      <c r="C16" s="28">
        <v>1664313</v>
      </c>
    </row>
    <row r="17" spans="1:3" x14ac:dyDescent="0.2">
      <c r="A17" s="9"/>
      <c r="B17" s="18"/>
      <c r="C17" s="9"/>
    </row>
    <row r="18" spans="1:3" x14ac:dyDescent="0.2">
      <c r="A18" s="64" t="s">
        <v>7028</v>
      </c>
      <c r="B18" s="19"/>
    </row>
    <row r="19" spans="1:3" x14ac:dyDescent="0.2">
      <c r="A19" s="82" t="s">
        <v>6919</v>
      </c>
      <c r="B19" s="82"/>
      <c r="C19" s="82"/>
    </row>
    <row r="20" spans="1:3" x14ac:dyDescent="0.2">
      <c r="A20" s="64" t="s">
        <v>6917</v>
      </c>
      <c r="B20" s="19"/>
    </row>
    <row r="21" spans="1:3" x14ac:dyDescent="0.2">
      <c r="A21" s="29" t="s">
        <v>46</v>
      </c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9:C19"/>
  </mergeCells>
  <hyperlinks>
    <hyperlink ref="A19" r:id="rId1" xr:uid="{2600E9F2-2B5D-4EB5-B41E-2C85858E9FD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6239</v>
      </c>
    </row>
    <row r="3" spans="1:3" x14ac:dyDescent="0.2">
      <c r="A3" s="4" t="s">
        <v>6281</v>
      </c>
    </row>
    <row r="4" spans="1:3" x14ac:dyDescent="0.2">
      <c r="A4" t="s">
        <v>6282</v>
      </c>
    </row>
    <row r="5" spans="1:3" x14ac:dyDescent="0.2">
      <c r="A5" t="s">
        <v>19</v>
      </c>
    </row>
    <row r="7" spans="1:3" x14ac:dyDescent="0.2">
      <c r="A7" s="6" t="s">
        <v>24</v>
      </c>
      <c r="B7" s="32" t="s">
        <v>6281</v>
      </c>
      <c r="C7" s="8" t="s">
        <v>6283</v>
      </c>
    </row>
    <row r="8" spans="1:3" x14ac:dyDescent="0.2">
      <c r="A8" s="5" t="s">
        <v>1126</v>
      </c>
      <c r="B8" s="5" t="s">
        <v>6284</v>
      </c>
      <c r="C8" s="26">
        <v>1673880</v>
      </c>
    </row>
    <row r="9" spans="1:3" x14ac:dyDescent="0.2">
      <c r="A9" s="5" t="s">
        <v>4815</v>
      </c>
      <c r="B9" s="5" t="s">
        <v>6285</v>
      </c>
      <c r="C9" s="26">
        <v>98664</v>
      </c>
    </row>
    <row r="10" spans="1:3" x14ac:dyDescent="0.2">
      <c r="A10" s="5" t="s">
        <v>4817</v>
      </c>
      <c r="B10" s="5" t="s">
        <v>6286</v>
      </c>
      <c r="C10" s="26">
        <v>97842</v>
      </c>
    </row>
    <row r="11" spans="1:3" x14ac:dyDescent="0.2">
      <c r="A11" s="5" t="s">
        <v>4826</v>
      </c>
      <c r="B11" s="5" t="s">
        <v>6287</v>
      </c>
      <c r="C11" s="26">
        <v>16128</v>
      </c>
    </row>
    <row r="12" spans="1:3" x14ac:dyDescent="0.2">
      <c r="A12" s="5"/>
      <c r="B12" s="5"/>
      <c r="C12" s="26"/>
    </row>
    <row r="13" spans="1:3" x14ac:dyDescent="0.2">
      <c r="A13" s="5"/>
      <c r="B13" s="27" t="s">
        <v>6288</v>
      </c>
      <c r="C13" s="28">
        <v>1886517</v>
      </c>
    </row>
    <row r="14" spans="1:3" x14ac:dyDescent="0.2">
      <c r="A14" s="9"/>
      <c r="B14" s="18"/>
      <c r="C14" s="9"/>
    </row>
    <row r="15" spans="1:3" x14ac:dyDescent="0.2">
      <c r="A15" s="64" t="s">
        <v>6981</v>
      </c>
      <c r="B15" s="19"/>
    </row>
    <row r="16" spans="1:3" x14ac:dyDescent="0.2">
      <c r="A16" s="82" t="s">
        <v>6980</v>
      </c>
      <c r="B16" s="82"/>
    </row>
    <row r="17" spans="1:2" x14ac:dyDescent="0.2">
      <c r="A17" s="64" t="s">
        <v>6917</v>
      </c>
      <c r="B17" s="19"/>
    </row>
    <row r="18" spans="1:2" x14ac:dyDescent="0.2">
      <c r="A18" s="29" t="s">
        <v>46</v>
      </c>
      <c r="B18" s="19"/>
    </row>
    <row r="19" spans="1:2" x14ac:dyDescent="0.2">
      <c r="B19" s="19"/>
    </row>
    <row r="20" spans="1:2" x14ac:dyDescent="0.2">
      <c r="B20" s="19"/>
    </row>
    <row r="21" spans="1:2" x14ac:dyDescent="0.2">
      <c r="B21" s="19"/>
    </row>
    <row r="22" spans="1:2" x14ac:dyDescent="0.2">
      <c r="B22" s="19"/>
    </row>
    <row r="23" spans="1:2" x14ac:dyDescent="0.2">
      <c r="B23" s="19"/>
    </row>
    <row r="24" spans="1:2" x14ac:dyDescent="0.2">
      <c r="B24" s="19"/>
    </row>
    <row r="25" spans="1:2" x14ac:dyDescent="0.2">
      <c r="B25" s="19"/>
    </row>
    <row r="26" spans="1:2" x14ac:dyDescent="0.2">
      <c r="B26" s="19"/>
    </row>
    <row r="27" spans="1:2" x14ac:dyDescent="0.2">
      <c r="B27" s="19"/>
    </row>
    <row r="28" spans="1:2" x14ac:dyDescent="0.2">
      <c r="B28" s="19"/>
    </row>
    <row r="29" spans="1:2" x14ac:dyDescent="0.2">
      <c r="B29" s="19"/>
    </row>
    <row r="30" spans="1:2" x14ac:dyDescent="0.2">
      <c r="B30" s="19"/>
    </row>
    <row r="31" spans="1:2" x14ac:dyDescent="0.2">
      <c r="B31" s="19"/>
    </row>
    <row r="32" spans="1:2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6:B16"/>
  </mergeCells>
  <hyperlinks>
    <hyperlink ref="A16" r:id="rId1" xr:uid="{DC8DB4FA-6613-4202-A9CA-FB0B2E50BBD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6246</v>
      </c>
    </row>
    <row r="3" spans="1:3" x14ac:dyDescent="0.2">
      <c r="A3" s="4" t="s">
        <v>6290</v>
      </c>
    </row>
    <row r="4" spans="1:3" x14ac:dyDescent="0.2">
      <c r="A4" s="34" t="s">
        <v>6856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6290</v>
      </c>
      <c r="C7" s="8" t="s">
        <v>6857</v>
      </c>
    </row>
    <row r="8" spans="1:3" x14ac:dyDescent="0.2">
      <c r="A8" s="5" t="s">
        <v>174</v>
      </c>
      <c r="B8" s="5" t="s">
        <v>6291</v>
      </c>
      <c r="C8" s="26">
        <v>21</v>
      </c>
    </row>
    <row r="9" spans="1:3" x14ac:dyDescent="0.2">
      <c r="A9" s="5" t="s">
        <v>6292</v>
      </c>
      <c r="B9" s="5" t="s">
        <v>6293</v>
      </c>
      <c r="C9" s="26">
        <v>86211</v>
      </c>
    </row>
    <row r="10" spans="1:3" x14ac:dyDescent="0.2">
      <c r="A10" s="5" t="s">
        <v>6294</v>
      </c>
      <c r="B10" s="5" t="s">
        <v>6295</v>
      </c>
      <c r="C10" s="26">
        <v>957996</v>
      </c>
    </row>
    <row r="11" spans="1:3" x14ac:dyDescent="0.2">
      <c r="A11" s="5" t="s">
        <v>6296</v>
      </c>
      <c r="B11" s="5" t="s">
        <v>6297</v>
      </c>
      <c r="C11" s="26">
        <v>355740</v>
      </c>
    </row>
    <row r="12" spans="1:3" x14ac:dyDescent="0.2">
      <c r="A12" s="5" t="s">
        <v>6298</v>
      </c>
      <c r="B12" s="5" t="s">
        <v>6299</v>
      </c>
      <c r="C12" s="26">
        <v>25989</v>
      </c>
    </row>
    <row r="13" spans="1:3" x14ac:dyDescent="0.2">
      <c r="A13" s="5" t="s">
        <v>6300</v>
      </c>
      <c r="B13" s="5" t="s">
        <v>6301</v>
      </c>
      <c r="C13" s="26">
        <v>124848</v>
      </c>
    </row>
    <row r="14" spans="1:3" x14ac:dyDescent="0.2">
      <c r="A14" s="5" t="s">
        <v>6302</v>
      </c>
      <c r="B14" s="5" t="s">
        <v>6303</v>
      </c>
      <c r="C14" s="26">
        <v>85563</v>
      </c>
    </row>
    <row r="15" spans="1:3" x14ac:dyDescent="0.2">
      <c r="A15" s="5" t="s">
        <v>6304</v>
      </c>
      <c r="B15" s="5" t="s">
        <v>6305</v>
      </c>
      <c r="C15" s="26">
        <v>9339</v>
      </c>
    </row>
    <row r="16" spans="1:3" x14ac:dyDescent="0.2">
      <c r="A16" s="5" t="s">
        <v>6306</v>
      </c>
      <c r="B16" s="5" t="s">
        <v>6307</v>
      </c>
      <c r="C16" s="26">
        <v>2805</v>
      </c>
    </row>
    <row r="17" spans="1:3" x14ac:dyDescent="0.2">
      <c r="A17" s="5" t="s">
        <v>6308</v>
      </c>
      <c r="B17" s="5" t="s">
        <v>6309</v>
      </c>
      <c r="C17" s="26">
        <v>4848</v>
      </c>
    </row>
    <row r="18" spans="1:3" x14ac:dyDescent="0.2">
      <c r="A18" s="5" t="s">
        <v>6310</v>
      </c>
      <c r="B18" s="5" t="s">
        <v>6311</v>
      </c>
      <c r="C18" s="26">
        <v>1878</v>
      </c>
    </row>
    <row r="19" spans="1:3" x14ac:dyDescent="0.2">
      <c r="A19" s="5" t="s">
        <v>6312</v>
      </c>
      <c r="B19" s="5" t="s">
        <v>6313</v>
      </c>
      <c r="C19" s="26">
        <v>5892</v>
      </c>
    </row>
    <row r="20" spans="1:3" x14ac:dyDescent="0.2">
      <c r="A20" s="5" t="s">
        <v>6314</v>
      </c>
      <c r="B20" s="5" t="s">
        <v>6315</v>
      </c>
      <c r="C20" s="26">
        <v>3042</v>
      </c>
    </row>
    <row r="21" spans="1:3" x14ac:dyDescent="0.2">
      <c r="A21" s="5" t="s">
        <v>6316</v>
      </c>
      <c r="B21" s="5" t="s">
        <v>6317</v>
      </c>
      <c r="C21" s="26">
        <v>132</v>
      </c>
    </row>
    <row r="22" spans="1:3" x14ac:dyDescent="0.2">
      <c r="A22" s="5" t="s">
        <v>236</v>
      </c>
      <c r="B22" s="5" t="s">
        <v>6318</v>
      </c>
      <c r="C22" s="26">
        <v>0</v>
      </c>
    </row>
    <row r="23" spans="1:3" x14ac:dyDescent="0.2">
      <c r="A23" s="5" t="s">
        <v>6319</v>
      </c>
      <c r="B23" s="5" t="s">
        <v>6320</v>
      </c>
      <c r="C23" s="26">
        <v>756</v>
      </c>
    </row>
    <row r="24" spans="1:3" x14ac:dyDescent="0.2">
      <c r="A24" s="5" t="s">
        <v>6321</v>
      </c>
      <c r="B24" s="5" t="s">
        <v>6322</v>
      </c>
      <c r="C24" s="26">
        <v>105</v>
      </c>
    </row>
    <row r="25" spans="1:3" x14ac:dyDescent="0.2">
      <c r="A25" s="5" t="s">
        <v>6323</v>
      </c>
      <c r="B25" s="5" t="s">
        <v>6324</v>
      </c>
      <c r="C25" s="26">
        <v>72</v>
      </c>
    </row>
    <row r="26" spans="1:3" x14ac:dyDescent="0.2">
      <c r="A26" s="5" t="s">
        <v>6325</v>
      </c>
      <c r="B26" s="5" t="s">
        <v>6326</v>
      </c>
      <c r="C26" s="26">
        <v>1515</v>
      </c>
    </row>
    <row r="27" spans="1:3" x14ac:dyDescent="0.2">
      <c r="A27" s="5" t="s">
        <v>6327</v>
      </c>
      <c r="B27" s="5" t="s">
        <v>6328</v>
      </c>
      <c r="C27" s="26">
        <v>90</v>
      </c>
    </row>
    <row r="28" spans="1:3" x14ac:dyDescent="0.2">
      <c r="A28" s="5" t="s">
        <v>6329</v>
      </c>
      <c r="B28" s="5" t="s">
        <v>6330</v>
      </c>
      <c r="C28" s="26">
        <v>339</v>
      </c>
    </row>
    <row r="29" spans="1:3" x14ac:dyDescent="0.2">
      <c r="A29" s="5" t="s">
        <v>6331</v>
      </c>
      <c r="B29" s="5" t="s">
        <v>6332</v>
      </c>
      <c r="C29" s="26">
        <v>78</v>
      </c>
    </row>
    <row r="30" spans="1:3" x14ac:dyDescent="0.2">
      <c r="A30" s="5" t="s">
        <v>6333</v>
      </c>
      <c r="B30" s="5" t="s">
        <v>6334</v>
      </c>
      <c r="C30" s="26">
        <v>45</v>
      </c>
    </row>
    <row r="31" spans="1:3" x14ac:dyDescent="0.2">
      <c r="A31" s="5" t="s">
        <v>6335</v>
      </c>
      <c r="B31" s="5" t="s">
        <v>6336</v>
      </c>
      <c r="C31" s="26">
        <v>21</v>
      </c>
    </row>
    <row r="32" spans="1:3" x14ac:dyDescent="0.2">
      <c r="A32" s="5" t="s">
        <v>6337</v>
      </c>
      <c r="B32" s="5" t="s">
        <v>6338</v>
      </c>
      <c r="C32" s="26">
        <v>9</v>
      </c>
    </row>
    <row r="33" spans="1:3" x14ac:dyDescent="0.2">
      <c r="A33" s="5" t="s">
        <v>6339</v>
      </c>
      <c r="B33" s="5" t="s">
        <v>6340</v>
      </c>
      <c r="C33" s="26">
        <v>5061</v>
      </c>
    </row>
    <row r="34" spans="1:3" x14ac:dyDescent="0.2">
      <c r="A34" s="5" t="s">
        <v>6341</v>
      </c>
      <c r="B34" s="5" t="s">
        <v>6342</v>
      </c>
      <c r="C34" s="26">
        <v>243</v>
      </c>
    </row>
    <row r="35" spans="1:3" x14ac:dyDescent="0.2">
      <c r="A35" s="5" t="s">
        <v>6343</v>
      </c>
      <c r="B35" s="5" t="s">
        <v>6344</v>
      </c>
      <c r="C35" s="26">
        <v>606</v>
      </c>
    </row>
    <row r="36" spans="1:3" x14ac:dyDescent="0.2">
      <c r="A36" s="5" t="s">
        <v>6345</v>
      </c>
      <c r="B36" s="5" t="s">
        <v>6346</v>
      </c>
      <c r="C36" s="26">
        <v>39</v>
      </c>
    </row>
    <row r="37" spans="1:3" x14ac:dyDescent="0.2">
      <c r="A37" s="5" t="s">
        <v>6347</v>
      </c>
      <c r="B37" s="5" t="s">
        <v>6348</v>
      </c>
      <c r="C37" s="26">
        <v>204</v>
      </c>
    </row>
    <row r="38" spans="1:3" x14ac:dyDescent="0.2">
      <c r="A38" s="5" t="s">
        <v>6349</v>
      </c>
      <c r="B38" s="5" t="s">
        <v>6350</v>
      </c>
      <c r="C38" s="26">
        <v>252</v>
      </c>
    </row>
    <row r="39" spans="1:3" x14ac:dyDescent="0.2">
      <c r="A39" s="5" t="s">
        <v>6351</v>
      </c>
      <c r="B39" s="5" t="s">
        <v>6352</v>
      </c>
      <c r="C39" s="26">
        <v>48</v>
      </c>
    </row>
    <row r="40" spans="1:3" x14ac:dyDescent="0.2">
      <c r="A40" s="5" t="s">
        <v>6353</v>
      </c>
      <c r="B40" s="5" t="s">
        <v>6354</v>
      </c>
      <c r="C40" s="26">
        <v>81</v>
      </c>
    </row>
    <row r="41" spans="1:3" x14ac:dyDescent="0.2">
      <c r="A41" s="5"/>
      <c r="B41" s="5"/>
      <c r="C41" s="26"/>
    </row>
    <row r="42" spans="1:3" x14ac:dyDescent="0.2">
      <c r="A42" s="5"/>
      <c r="B42" s="27" t="s">
        <v>6794</v>
      </c>
      <c r="C42" s="28">
        <v>1673880</v>
      </c>
    </row>
    <row r="43" spans="1:3" x14ac:dyDescent="0.2">
      <c r="A43" s="9"/>
      <c r="B43" s="18"/>
      <c r="C43" s="9"/>
    </row>
    <row r="44" spans="1:3" x14ac:dyDescent="0.2">
      <c r="A44" s="64" t="s">
        <v>7029</v>
      </c>
      <c r="B44" s="19"/>
    </row>
    <row r="45" spans="1:3" x14ac:dyDescent="0.2">
      <c r="A45" s="82" t="s">
        <v>6919</v>
      </c>
      <c r="B45" s="82"/>
      <c r="C45" s="82"/>
    </row>
    <row r="46" spans="1:3" x14ac:dyDescent="0.2">
      <c r="A46" s="64" t="s">
        <v>6917</v>
      </c>
      <c r="B46" s="19"/>
    </row>
    <row r="47" spans="1:3" x14ac:dyDescent="0.2">
      <c r="A47" s="29" t="s">
        <v>46</v>
      </c>
      <c r="B47" s="19"/>
    </row>
    <row r="48" spans="1:3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45:C45"/>
  </mergeCells>
  <hyperlinks>
    <hyperlink ref="A45" r:id="rId1" xr:uid="{B0F7A4A0-25EB-4791-B3DE-4F987C19ABE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03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5" x14ac:dyDescent="0.2">
      <c r="A1" s="19" t="s">
        <v>6260</v>
      </c>
    </row>
    <row r="3" spans="1:5" x14ac:dyDescent="0.2">
      <c r="A3" s="4" t="s">
        <v>6357</v>
      </c>
    </row>
    <row r="4" spans="1:5" x14ac:dyDescent="0.2">
      <c r="A4" t="s">
        <v>6248</v>
      </c>
    </row>
    <row r="5" spans="1:5" x14ac:dyDescent="0.2">
      <c r="A5" t="s">
        <v>19</v>
      </c>
    </row>
    <row r="7" spans="1:5" ht="22.5" x14ac:dyDescent="0.2">
      <c r="A7" s="6" t="s">
        <v>24</v>
      </c>
      <c r="B7" s="32" t="s">
        <v>6854</v>
      </c>
      <c r="C7" s="8" t="s">
        <v>6249</v>
      </c>
    </row>
    <row r="8" spans="1:5" x14ac:dyDescent="0.2">
      <c r="A8" s="5" t="s">
        <v>1126</v>
      </c>
      <c r="B8" s="5" t="s">
        <v>6358</v>
      </c>
      <c r="C8" s="26">
        <v>1150047</v>
      </c>
    </row>
    <row r="9" spans="1:5" x14ac:dyDescent="0.2">
      <c r="A9" s="5" t="s">
        <v>2734</v>
      </c>
      <c r="B9" s="5" t="s">
        <v>6359</v>
      </c>
      <c r="C9" s="26">
        <v>276666</v>
      </c>
    </row>
    <row r="10" spans="1:5" x14ac:dyDescent="0.2">
      <c r="A10" s="5" t="s">
        <v>4813</v>
      </c>
      <c r="B10" s="5" t="s">
        <v>6360</v>
      </c>
      <c r="C10" s="26">
        <v>513561</v>
      </c>
    </row>
    <row r="11" spans="1:5" x14ac:dyDescent="0.2">
      <c r="A11" s="5" t="s">
        <v>6092</v>
      </c>
      <c r="B11" s="5" t="s">
        <v>6361</v>
      </c>
      <c r="C11" s="26">
        <v>19203</v>
      </c>
    </row>
    <row r="12" spans="1:5" x14ac:dyDescent="0.2">
      <c r="A12" s="5" t="s">
        <v>2735</v>
      </c>
      <c r="B12" s="5" t="s">
        <v>6362</v>
      </c>
      <c r="C12" s="26">
        <v>24</v>
      </c>
    </row>
    <row r="13" spans="1:5" x14ac:dyDescent="0.2">
      <c r="A13" s="5" t="s">
        <v>6103</v>
      </c>
      <c r="B13" s="5" t="s">
        <v>6363</v>
      </c>
      <c r="C13" s="26">
        <v>603</v>
      </c>
    </row>
    <row r="14" spans="1:5" x14ac:dyDescent="0.2">
      <c r="A14" s="5" t="s">
        <v>6104</v>
      </c>
      <c r="B14" s="5" t="s">
        <v>6364</v>
      </c>
      <c r="C14" s="26">
        <v>60819</v>
      </c>
    </row>
    <row r="15" spans="1:5" x14ac:dyDescent="0.2">
      <c r="A15" s="5" t="s">
        <v>6105</v>
      </c>
      <c r="B15" s="5" t="s">
        <v>6365</v>
      </c>
      <c r="C15" s="26">
        <v>8184</v>
      </c>
    </row>
    <row r="16" spans="1:5" x14ac:dyDescent="0.2">
      <c r="A16" s="5"/>
      <c r="B16" s="5" t="s">
        <v>6258</v>
      </c>
      <c r="C16" s="26">
        <v>1526637</v>
      </c>
      <c r="E16" s="21"/>
    </row>
    <row r="17" spans="1:3" x14ac:dyDescent="0.2">
      <c r="A17" s="5" t="s">
        <v>2726</v>
      </c>
      <c r="B17" s="5" t="s">
        <v>42</v>
      </c>
      <c r="C17" s="26">
        <v>17565</v>
      </c>
    </row>
    <row r="18" spans="1:3" x14ac:dyDescent="0.2">
      <c r="A18" s="5" t="s">
        <v>2757</v>
      </c>
      <c r="B18" s="5" t="s">
        <v>1099</v>
      </c>
      <c r="C18" s="26">
        <v>8457</v>
      </c>
    </row>
    <row r="19" spans="1:3" x14ac:dyDescent="0.2">
      <c r="A19" s="5" t="s">
        <v>1129</v>
      </c>
      <c r="B19" s="5" t="s">
        <v>44</v>
      </c>
      <c r="C19" s="26">
        <v>128913</v>
      </c>
    </row>
    <row r="20" spans="1:3" x14ac:dyDescent="0.2">
      <c r="A20" s="5"/>
      <c r="B20" s="5" t="s">
        <v>1101</v>
      </c>
      <c r="C20" s="26">
        <v>2029107</v>
      </c>
    </row>
    <row r="21" spans="1:3" x14ac:dyDescent="0.2">
      <c r="A21" s="5"/>
      <c r="B21" s="5"/>
      <c r="C21" s="26"/>
    </row>
    <row r="22" spans="1:3" x14ac:dyDescent="0.2">
      <c r="A22" s="5"/>
      <c r="B22" s="27" t="s">
        <v>6259</v>
      </c>
      <c r="C22" s="28">
        <v>1664313</v>
      </c>
    </row>
    <row r="23" spans="1:3" x14ac:dyDescent="0.2">
      <c r="A23" s="9"/>
      <c r="B23" s="18"/>
      <c r="C23" s="9"/>
    </row>
    <row r="24" spans="1:3" x14ac:dyDescent="0.2">
      <c r="A24" s="64" t="s">
        <v>6982</v>
      </c>
      <c r="B24" s="19"/>
    </row>
    <row r="25" spans="1:3" x14ac:dyDescent="0.2">
      <c r="A25" s="64" t="s">
        <v>6983</v>
      </c>
      <c r="B25" s="19"/>
    </row>
    <row r="26" spans="1:3" x14ac:dyDescent="0.2">
      <c r="A26" s="64" t="s">
        <v>7030</v>
      </c>
      <c r="B26" s="19"/>
    </row>
    <row r="27" spans="1:3" x14ac:dyDescent="0.2">
      <c r="A27" s="82" t="s">
        <v>6919</v>
      </c>
      <c r="B27" s="82"/>
      <c r="C27" s="82"/>
    </row>
    <row r="28" spans="1:3" x14ac:dyDescent="0.2">
      <c r="A28" s="64" t="s">
        <v>6917</v>
      </c>
      <c r="B28" s="19"/>
    </row>
    <row r="29" spans="1:3" x14ac:dyDescent="0.2">
      <c r="A29" s="29" t="s">
        <v>46</v>
      </c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</sheetData>
  <mergeCells count="1">
    <mergeCell ref="A27:C27"/>
  </mergeCells>
  <hyperlinks>
    <hyperlink ref="A27" r:id="rId1" xr:uid="{5A1C150D-9E3A-4983-B1A9-5B2A5753EAA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102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6270</v>
      </c>
    </row>
    <row r="3" spans="1:3" x14ac:dyDescent="0.2">
      <c r="A3" s="4" t="s">
        <v>6368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6855</v>
      </c>
      <c r="C7" s="8" t="s">
        <v>6249</v>
      </c>
    </row>
    <row r="8" spans="1:3" x14ac:dyDescent="0.2">
      <c r="A8" s="5" t="s">
        <v>1104</v>
      </c>
      <c r="B8" s="5" t="s">
        <v>6369</v>
      </c>
      <c r="C8" s="26">
        <v>60819</v>
      </c>
    </row>
    <row r="9" spans="1:3" x14ac:dyDescent="0.2">
      <c r="A9" s="5" t="s">
        <v>1106</v>
      </c>
      <c r="B9" s="5" t="s">
        <v>6370</v>
      </c>
      <c r="C9" s="26">
        <v>723792</v>
      </c>
    </row>
    <row r="10" spans="1:3" x14ac:dyDescent="0.2">
      <c r="A10" s="5" t="s">
        <v>1108</v>
      </c>
      <c r="B10" s="5" t="s">
        <v>6371</v>
      </c>
      <c r="C10" s="26">
        <v>675018</v>
      </c>
    </row>
    <row r="11" spans="1:3" x14ac:dyDescent="0.2">
      <c r="A11" s="5" t="s">
        <v>1110</v>
      </c>
      <c r="B11" s="5" t="s">
        <v>6372</v>
      </c>
      <c r="C11" s="26">
        <v>179571</v>
      </c>
    </row>
    <row r="12" spans="1:3" x14ac:dyDescent="0.2">
      <c r="A12" s="5" t="s">
        <v>1112</v>
      </c>
      <c r="B12" s="5" t="s">
        <v>6373</v>
      </c>
      <c r="C12" s="26">
        <v>96570</v>
      </c>
    </row>
    <row r="13" spans="1:3" x14ac:dyDescent="0.2">
      <c r="A13" s="5" t="s">
        <v>1114</v>
      </c>
      <c r="B13" s="5" t="s">
        <v>6374</v>
      </c>
      <c r="C13" s="26">
        <v>494841</v>
      </c>
    </row>
    <row r="14" spans="1:3" x14ac:dyDescent="0.2">
      <c r="A14" s="5" t="s">
        <v>1116</v>
      </c>
      <c r="B14" s="5" t="s">
        <v>6375</v>
      </c>
      <c r="C14" s="26">
        <v>15093</v>
      </c>
    </row>
    <row r="15" spans="1:3" x14ac:dyDescent="0.2">
      <c r="A15" s="5" t="s">
        <v>1118</v>
      </c>
      <c r="B15" s="5" t="s">
        <v>6376</v>
      </c>
      <c r="C15" s="26">
        <v>18813</v>
      </c>
    </row>
    <row r="16" spans="1:3" x14ac:dyDescent="0.2">
      <c r="A16" s="5" t="s">
        <v>1120</v>
      </c>
      <c r="B16" s="5" t="s">
        <v>6377</v>
      </c>
      <c r="C16" s="26">
        <v>45132</v>
      </c>
    </row>
    <row r="17" spans="1:3" x14ac:dyDescent="0.2">
      <c r="A17" s="5"/>
      <c r="B17" s="5" t="s">
        <v>6258</v>
      </c>
      <c r="C17" s="26">
        <v>1529661</v>
      </c>
    </row>
    <row r="18" spans="1:3" x14ac:dyDescent="0.2">
      <c r="A18" s="5" t="s">
        <v>2726</v>
      </c>
      <c r="B18" s="5" t="s">
        <v>42</v>
      </c>
      <c r="C18" s="26">
        <v>8946</v>
      </c>
    </row>
    <row r="19" spans="1:3" x14ac:dyDescent="0.2">
      <c r="A19" s="5" t="s">
        <v>2757</v>
      </c>
      <c r="B19" s="5" t="s">
        <v>1099</v>
      </c>
      <c r="C19" s="26">
        <v>8457</v>
      </c>
    </row>
    <row r="20" spans="1:3" x14ac:dyDescent="0.2">
      <c r="A20" s="5" t="s">
        <v>1129</v>
      </c>
      <c r="B20" s="5" t="s">
        <v>44</v>
      </c>
      <c r="C20" s="26">
        <v>128913</v>
      </c>
    </row>
    <row r="21" spans="1:3" x14ac:dyDescent="0.2">
      <c r="A21" s="5"/>
      <c r="B21" s="5" t="s">
        <v>1101</v>
      </c>
      <c r="C21" s="26">
        <v>2309652</v>
      </c>
    </row>
    <row r="22" spans="1:3" x14ac:dyDescent="0.2">
      <c r="A22" s="5"/>
      <c r="B22" s="5"/>
      <c r="C22" s="26"/>
    </row>
    <row r="23" spans="1:3" x14ac:dyDescent="0.2">
      <c r="A23" s="5"/>
      <c r="B23" s="27" t="s">
        <v>6259</v>
      </c>
      <c r="C23" s="28">
        <v>1664313</v>
      </c>
    </row>
    <row r="24" spans="1:3" x14ac:dyDescent="0.2">
      <c r="A24" s="9"/>
      <c r="B24" s="18"/>
      <c r="C24" s="9"/>
    </row>
    <row r="25" spans="1:3" x14ac:dyDescent="0.2">
      <c r="A25" s="64" t="s">
        <v>6928</v>
      </c>
      <c r="B25" s="19"/>
    </row>
    <row r="26" spans="1:3" x14ac:dyDescent="0.2">
      <c r="A26" s="64" t="s">
        <v>7031</v>
      </c>
      <c r="B26" s="19"/>
    </row>
    <row r="27" spans="1:3" x14ac:dyDescent="0.2">
      <c r="A27" s="82" t="s">
        <v>6919</v>
      </c>
      <c r="B27" s="82"/>
      <c r="C27" s="82"/>
    </row>
    <row r="28" spans="1:3" x14ac:dyDescent="0.2">
      <c r="A28" s="64" t="s">
        <v>6917</v>
      </c>
      <c r="B28" s="19"/>
    </row>
    <row r="29" spans="1:3" x14ac:dyDescent="0.2">
      <c r="A29" s="29" t="s">
        <v>46</v>
      </c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</sheetData>
  <mergeCells count="1">
    <mergeCell ref="A27:C27"/>
  </mergeCells>
  <hyperlinks>
    <hyperlink ref="A27" r:id="rId1" xr:uid="{BD4252FB-6C4D-477E-B6DA-F174CBFC15D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6275</v>
      </c>
    </row>
    <row r="3" spans="1:3" x14ac:dyDescent="0.2">
      <c r="A3" s="4" t="s">
        <v>6378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6378</v>
      </c>
      <c r="C7" s="8" t="s">
        <v>6249</v>
      </c>
    </row>
    <row r="8" spans="1:3" x14ac:dyDescent="0.2">
      <c r="A8" s="5" t="s">
        <v>1106</v>
      </c>
      <c r="B8" s="5" t="s">
        <v>6379</v>
      </c>
      <c r="C8" s="26">
        <v>102831</v>
      </c>
    </row>
    <row r="9" spans="1:3" x14ac:dyDescent="0.2">
      <c r="A9" s="5" t="s">
        <v>1108</v>
      </c>
      <c r="B9" s="5" t="s">
        <v>6380</v>
      </c>
      <c r="C9" s="26">
        <v>318492</v>
      </c>
    </row>
    <row r="10" spans="1:3" x14ac:dyDescent="0.2">
      <c r="A10" s="5" t="s">
        <v>1110</v>
      </c>
      <c r="B10" s="5" t="s">
        <v>6381</v>
      </c>
      <c r="C10" s="26">
        <v>723327</v>
      </c>
    </row>
    <row r="11" spans="1:3" x14ac:dyDescent="0.2">
      <c r="A11" s="5" t="s">
        <v>1112</v>
      </c>
      <c r="B11" s="5" t="s">
        <v>6382</v>
      </c>
      <c r="C11" s="26">
        <v>396981</v>
      </c>
    </row>
    <row r="12" spans="1:3" x14ac:dyDescent="0.2">
      <c r="A12" s="5" t="s">
        <v>1114</v>
      </c>
      <c r="B12" s="5" t="s">
        <v>6383</v>
      </c>
      <c r="C12" s="26">
        <v>97752</v>
      </c>
    </row>
    <row r="13" spans="1:3" x14ac:dyDescent="0.2">
      <c r="A13" s="5" t="s">
        <v>1116</v>
      </c>
      <c r="B13" s="5" t="s">
        <v>6384</v>
      </c>
      <c r="C13" s="26">
        <v>18372</v>
      </c>
    </row>
    <row r="14" spans="1:3" x14ac:dyDescent="0.2">
      <c r="A14" s="5" t="s">
        <v>1118</v>
      </c>
      <c r="B14" s="5" t="s">
        <v>6385</v>
      </c>
      <c r="C14" s="26">
        <v>3975</v>
      </c>
    </row>
    <row r="15" spans="1:3" x14ac:dyDescent="0.2">
      <c r="A15" s="5" t="s">
        <v>1120</v>
      </c>
      <c r="B15" s="5" t="s">
        <v>6386</v>
      </c>
      <c r="C15" s="26">
        <v>1110</v>
      </c>
    </row>
    <row r="16" spans="1:3" x14ac:dyDescent="0.2">
      <c r="A16" s="5" t="s">
        <v>1122</v>
      </c>
      <c r="B16" s="5" t="s">
        <v>6387</v>
      </c>
      <c r="C16" s="26">
        <v>393</v>
      </c>
    </row>
    <row r="17" spans="1:3" x14ac:dyDescent="0.2">
      <c r="A17" s="5" t="s">
        <v>1124</v>
      </c>
      <c r="B17" s="5" t="s">
        <v>6388</v>
      </c>
      <c r="C17" s="26">
        <v>15</v>
      </c>
    </row>
    <row r="18" spans="1:3" x14ac:dyDescent="0.2">
      <c r="A18" s="5" t="s">
        <v>1126</v>
      </c>
      <c r="B18" s="5" t="s">
        <v>6389</v>
      </c>
      <c r="C18" s="26">
        <v>12</v>
      </c>
    </row>
    <row r="19" spans="1:3" x14ac:dyDescent="0.2">
      <c r="A19" s="5" t="s">
        <v>2734</v>
      </c>
      <c r="B19" s="5" t="s">
        <v>6390</v>
      </c>
      <c r="C19" s="26">
        <v>6</v>
      </c>
    </row>
    <row r="20" spans="1:3" x14ac:dyDescent="0.2">
      <c r="A20" s="5" t="s">
        <v>4813</v>
      </c>
      <c r="B20" s="5" t="s">
        <v>6391</v>
      </c>
      <c r="C20" s="26">
        <v>6</v>
      </c>
    </row>
    <row r="21" spans="1:3" x14ac:dyDescent="0.2">
      <c r="A21" s="5" t="s">
        <v>6092</v>
      </c>
      <c r="B21" s="5" t="s">
        <v>6392</v>
      </c>
      <c r="C21" s="26">
        <v>45</v>
      </c>
    </row>
    <row r="22" spans="1:3" x14ac:dyDescent="0.2">
      <c r="A22" s="5"/>
      <c r="B22" s="5" t="s">
        <v>6258</v>
      </c>
      <c r="C22" s="26">
        <v>1663326</v>
      </c>
    </row>
    <row r="23" spans="1:3" x14ac:dyDescent="0.2">
      <c r="A23" s="5" t="s">
        <v>2726</v>
      </c>
      <c r="B23" s="5" t="s">
        <v>42</v>
      </c>
      <c r="C23" s="26">
        <v>93</v>
      </c>
    </row>
    <row r="24" spans="1:3" x14ac:dyDescent="0.2">
      <c r="A24" s="5" t="s">
        <v>1129</v>
      </c>
      <c r="B24" s="5" t="s">
        <v>44</v>
      </c>
      <c r="C24" s="26">
        <v>897</v>
      </c>
    </row>
    <row r="25" spans="1:3" x14ac:dyDescent="0.2">
      <c r="A25" s="5"/>
      <c r="B25" s="5"/>
      <c r="C25" s="26"/>
    </row>
    <row r="26" spans="1:3" x14ac:dyDescent="0.2">
      <c r="A26" s="5"/>
      <c r="B26" s="27" t="s">
        <v>6259</v>
      </c>
      <c r="C26" s="28">
        <v>1664313</v>
      </c>
    </row>
    <row r="27" spans="1:3" x14ac:dyDescent="0.2">
      <c r="A27" s="9"/>
      <c r="B27" s="18"/>
      <c r="C27" s="9"/>
    </row>
    <row r="28" spans="1:3" x14ac:dyDescent="0.2">
      <c r="A28" s="64" t="s">
        <v>7032</v>
      </c>
      <c r="B28" s="19"/>
    </row>
    <row r="29" spans="1:3" x14ac:dyDescent="0.2">
      <c r="A29" s="82" t="s">
        <v>6919</v>
      </c>
      <c r="B29" s="82"/>
      <c r="C29" s="82"/>
    </row>
    <row r="30" spans="1:3" x14ac:dyDescent="0.2">
      <c r="A30" s="64" t="s">
        <v>6917</v>
      </c>
      <c r="B30" s="19"/>
    </row>
    <row r="31" spans="1:3" x14ac:dyDescent="0.2">
      <c r="A31" s="29" t="s">
        <v>46</v>
      </c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9:C29"/>
  </mergeCells>
  <hyperlinks>
    <hyperlink ref="A29" r:id="rId1" xr:uid="{87D7FEA1-8D39-40A4-A3BD-E575F0F1405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6280</v>
      </c>
    </row>
    <row r="3" spans="1:3" x14ac:dyDescent="0.2">
      <c r="A3" s="4" t="s">
        <v>6393</v>
      </c>
    </row>
    <row r="4" spans="1:3" x14ac:dyDescent="0.2">
      <c r="A4" s="34" t="s">
        <v>6856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6393</v>
      </c>
      <c r="C7" s="8" t="s">
        <v>6857</v>
      </c>
    </row>
    <row r="8" spans="1:3" x14ac:dyDescent="0.2">
      <c r="A8" s="5" t="s">
        <v>719</v>
      </c>
      <c r="B8" s="5" t="s">
        <v>6394</v>
      </c>
      <c r="C8" s="26">
        <v>61200</v>
      </c>
    </row>
    <row r="9" spans="1:3" x14ac:dyDescent="0.2">
      <c r="A9" s="5" t="s">
        <v>721</v>
      </c>
      <c r="B9" s="5" t="s">
        <v>6395</v>
      </c>
      <c r="C9" s="26">
        <v>405726</v>
      </c>
    </row>
    <row r="10" spans="1:3" x14ac:dyDescent="0.2">
      <c r="A10" s="5" t="s">
        <v>6396</v>
      </c>
      <c r="B10" s="5" t="s">
        <v>6397</v>
      </c>
      <c r="C10" s="26">
        <v>519561</v>
      </c>
    </row>
    <row r="11" spans="1:3" x14ac:dyDescent="0.2">
      <c r="A11" s="5" t="s">
        <v>6398</v>
      </c>
      <c r="B11" s="5" t="s">
        <v>6399</v>
      </c>
      <c r="C11" s="26">
        <v>258909</v>
      </c>
    </row>
    <row r="12" spans="1:3" x14ac:dyDescent="0.2">
      <c r="A12" s="5" t="s">
        <v>6400</v>
      </c>
      <c r="B12" s="5" t="s">
        <v>6401</v>
      </c>
      <c r="C12" s="26">
        <v>238719</v>
      </c>
    </row>
    <row r="13" spans="1:3" x14ac:dyDescent="0.2">
      <c r="A13" s="5" t="s">
        <v>6402</v>
      </c>
      <c r="B13" s="5" t="s">
        <v>6403</v>
      </c>
      <c r="C13" s="26">
        <v>108291</v>
      </c>
    </row>
    <row r="14" spans="1:3" x14ac:dyDescent="0.2">
      <c r="A14" s="5" t="s">
        <v>6404</v>
      </c>
      <c r="B14" s="5" t="s">
        <v>6405</v>
      </c>
      <c r="C14" s="26">
        <v>44703</v>
      </c>
    </row>
    <row r="15" spans="1:3" x14ac:dyDescent="0.2">
      <c r="A15" s="5" t="s">
        <v>6406</v>
      </c>
      <c r="B15" s="5" t="s">
        <v>6407</v>
      </c>
      <c r="C15" s="26">
        <v>17610</v>
      </c>
    </row>
    <row r="16" spans="1:3" x14ac:dyDescent="0.2">
      <c r="A16" s="5" t="s">
        <v>6408</v>
      </c>
      <c r="B16" s="5" t="s">
        <v>6409</v>
      </c>
      <c r="C16" s="26">
        <v>8286</v>
      </c>
    </row>
    <row r="17" spans="1:3" x14ac:dyDescent="0.2">
      <c r="A17" s="5" t="s">
        <v>6410</v>
      </c>
      <c r="B17" s="5" t="s">
        <v>6411</v>
      </c>
      <c r="C17" s="26">
        <v>3525</v>
      </c>
    </row>
    <row r="18" spans="1:3" x14ac:dyDescent="0.2">
      <c r="A18" s="5" t="s">
        <v>6412</v>
      </c>
      <c r="B18" s="5" t="s">
        <v>6413</v>
      </c>
      <c r="C18" s="26">
        <v>1842</v>
      </c>
    </row>
    <row r="19" spans="1:3" x14ac:dyDescent="0.2">
      <c r="A19" s="5" t="s">
        <v>6414</v>
      </c>
      <c r="B19" s="5" t="s">
        <v>6415</v>
      </c>
      <c r="C19" s="26">
        <v>984</v>
      </c>
    </row>
    <row r="20" spans="1:3" x14ac:dyDescent="0.2">
      <c r="A20" s="5" t="s">
        <v>6416</v>
      </c>
      <c r="B20" s="5" t="s">
        <v>6417</v>
      </c>
      <c r="C20" s="26">
        <v>576</v>
      </c>
    </row>
    <row r="21" spans="1:3" x14ac:dyDescent="0.2">
      <c r="A21" s="5" t="s">
        <v>6418</v>
      </c>
      <c r="B21" s="5" t="s">
        <v>6419</v>
      </c>
      <c r="C21" s="26">
        <v>408</v>
      </c>
    </row>
    <row r="22" spans="1:3" x14ac:dyDescent="0.2">
      <c r="A22" s="5" t="s">
        <v>6420</v>
      </c>
      <c r="B22" s="5" t="s">
        <v>6421</v>
      </c>
      <c r="C22" s="26">
        <v>285</v>
      </c>
    </row>
    <row r="23" spans="1:3" x14ac:dyDescent="0.2">
      <c r="A23" s="5" t="s">
        <v>6422</v>
      </c>
      <c r="B23" s="5" t="s">
        <v>6423</v>
      </c>
      <c r="C23" s="26">
        <v>222</v>
      </c>
    </row>
    <row r="24" spans="1:3" x14ac:dyDescent="0.2">
      <c r="A24" s="5" t="s">
        <v>6424</v>
      </c>
      <c r="B24" s="5" t="s">
        <v>6425</v>
      </c>
      <c r="C24" s="26">
        <v>171</v>
      </c>
    </row>
    <row r="25" spans="1:3" x14ac:dyDescent="0.2">
      <c r="A25" s="5" t="s">
        <v>6426</v>
      </c>
      <c r="B25" s="5" t="s">
        <v>6427</v>
      </c>
      <c r="C25" s="26">
        <v>159</v>
      </c>
    </row>
    <row r="26" spans="1:3" x14ac:dyDescent="0.2">
      <c r="A26" s="5" t="s">
        <v>6428</v>
      </c>
      <c r="B26" s="5" t="s">
        <v>6429</v>
      </c>
      <c r="C26" s="26">
        <v>123</v>
      </c>
    </row>
    <row r="27" spans="1:3" x14ac:dyDescent="0.2">
      <c r="A27" s="5" t="s">
        <v>6430</v>
      </c>
      <c r="B27" s="5" t="s">
        <v>6431</v>
      </c>
      <c r="C27" s="26">
        <v>132</v>
      </c>
    </row>
    <row r="28" spans="1:3" x14ac:dyDescent="0.2">
      <c r="A28" s="5" t="s">
        <v>6432</v>
      </c>
      <c r="B28" s="5" t="s">
        <v>6433</v>
      </c>
      <c r="C28" s="26">
        <v>111</v>
      </c>
    </row>
    <row r="29" spans="1:3" x14ac:dyDescent="0.2">
      <c r="A29" s="5" t="s">
        <v>6434</v>
      </c>
      <c r="B29" s="5" t="s">
        <v>6435</v>
      </c>
      <c r="C29" s="26">
        <v>93</v>
      </c>
    </row>
    <row r="30" spans="1:3" x14ac:dyDescent="0.2">
      <c r="A30" s="5" t="s">
        <v>6436</v>
      </c>
      <c r="B30" s="5" t="s">
        <v>6437</v>
      </c>
      <c r="C30" s="26">
        <v>108</v>
      </c>
    </row>
    <row r="31" spans="1:3" x14ac:dyDescent="0.2">
      <c r="A31" s="5" t="s">
        <v>6438</v>
      </c>
      <c r="B31" s="5" t="s">
        <v>6439</v>
      </c>
      <c r="C31" s="26">
        <v>78</v>
      </c>
    </row>
    <row r="32" spans="1:3" x14ac:dyDescent="0.2">
      <c r="A32" s="5" t="s">
        <v>6440</v>
      </c>
      <c r="B32" s="5" t="s">
        <v>6441</v>
      </c>
      <c r="C32" s="26">
        <v>78</v>
      </c>
    </row>
    <row r="33" spans="1:3" x14ac:dyDescent="0.2">
      <c r="A33" s="5" t="s">
        <v>6442</v>
      </c>
      <c r="B33" s="5" t="s">
        <v>6443</v>
      </c>
      <c r="C33" s="26">
        <v>69</v>
      </c>
    </row>
    <row r="34" spans="1:3" x14ac:dyDescent="0.2">
      <c r="A34" s="5" t="s">
        <v>6444</v>
      </c>
      <c r="B34" s="5" t="s">
        <v>6445</v>
      </c>
      <c r="C34" s="26">
        <v>75</v>
      </c>
    </row>
    <row r="35" spans="1:3" x14ac:dyDescent="0.2">
      <c r="A35" s="5" t="s">
        <v>6446</v>
      </c>
      <c r="B35" s="5" t="s">
        <v>6447</v>
      </c>
      <c r="C35" s="26">
        <v>54</v>
      </c>
    </row>
    <row r="36" spans="1:3" x14ac:dyDescent="0.2">
      <c r="A36" s="5" t="s">
        <v>6448</v>
      </c>
      <c r="B36" s="5" t="s">
        <v>6449</v>
      </c>
      <c r="C36" s="26">
        <v>57</v>
      </c>
    </row>
    <row r="37" spans="1:3" x14ac:dyDescent="0.2">
      <c r="A37" s="5" t="s">
        <v>6450</v>
      </c>
      <c r="B37" s="5" t="s">
        <v>6451</v>
      </c>
      <c r="C37" s="26">
        <v>48</v>
      </c>
    </row>
    <row r="38" spans="1:3" x14ac:dyDescent="0.2">
      <c r="A38" s="5" t="s">
        <v>6452</v>
      </c>
      <c r="B38" s="5" t="s">
        <v>6453</v>
      </c>
      <c r="C38" s="26">
        <v>63</v>
      </c>
    </row>
    <row r="39" spans="1:3" x14ac:dyDescent="0.2">
      <c r="A39" s="5" t="s">
        <v>6454</v>
      </c>
      <c r="B39" s="5" t="s">
        <v>6455</v>
      </c>
      <c r="C39" s="26">
        <v>60</v>
      </c>
    </row>
    <row r="40" spans="1:3" x14ac:dyDescent="0.2">
      <c r="A40" s="5" t="s">
        <v>6456</v>
      </c>
      <c r="B40" s="5" t="s">
        <v>6457</v>
      </c>
      <c r="C40" s="26">
        <v>51</v>
      </c>
    </row>
    <row r="41" spans="1:3" x14ac:dyDescent="0.2">
      <c r="A41" s="5" t="s">
        <v>6458</v>
      </c>
      <c r="B41" s="5" t="s">
        <v>6459</v>
      </c>
      <c r="C41" s="26">
        <v>54</v>
      </c>
    </row>
    <row r="42" spans="1:3" x14ac:dyDescent="0.2">
      <c r="A42" s="5" t="s">
        <v>6460</v>
      </c>
      <c r="B42" s="5" t="s">
        <v>6461</v>
      </c>
      <c r="C42" s="26">
        <v>42</v>
      </c>
    </row>
    <row r="43" spans="1:3" x14ac:dyDescent="0.2">
      <c r="A43" s="5" t="s">
        <v>6462</v>
      </c>
      <c r="B43" s="5" t="s">
        <v>6463</v>
      </c>
      <c r="C43" s="26">
        <v>54</v>
      </c>
    </row>
    <row r="44" spans="1:3" x14ac:dyDescent="0.2">
      <c r="A44" s="5" t="s">
        <v>6464</v>
      </c>
      <c r="B44" s="5" t="s">
        <v>6465</v>
      </c>
      <c r="C44" s="26">
        <v>36</v>
      </c>
    </row>
    <row r="45" spans="1:3" x14ac:dyDescent="0.2">
      <c r="A45" s="5" t="s">
        <v>6466</v>
      </c>
      <c r="B45" s="5" t="s">
        <v>6467</v>
      </c>
      <c r="C45" s="26">
        <v>39</v>
      </c>
    </row>
    <row r="46" spans="1:3" x14ac:dyDescent="0.2">
      <c r="A46" s="5" t="s">
        <v>6468</v>
      </c>
      <c r="B46" s="5" t="s">
        <v>6469</v>
      </c>
      <c r="C46" s="26">
        <v>33</v>
      </c>
    </row>
    <row r="47" spans="1:3" x14ac:dyDescent="0.2">
      <c r="A47" s="5" t="s">
        <v>6470</v>
      </c>
      <c r="B47" s="5" t="s">
        <v>6471</v>
      </c>
      <c r="C47" s="26">
        <v>30</v>
      </c>
    </row>
    <row r="48" spans="1:3" x14ac:dyDescent="0.2">
      <c r="A48" s="5" t="s">
        <v>6472</v>
      </c>
      <c r="B48" s="5" t="s">
        <v>6473</v>
      </c>
      <c r="C48" s="26">
        <v>33</v>
      </c>
    </row>
    <row r="49" spans="1:3" x14ac:dyDescent="0.2">
      <c r="A49" s="5" t="s">
        <v>6474</v>
      </c>
      <c r="B49" s="5" t="s">
        <v>6475</v>
      </c>
      <c r="C49" s="26">
        <v>39</v>
      </c>
    </row>
    <row r="50" spans="1:3" x14ac:dyDescent="0.2">
      <c r="A50" s="5" t="s">
        <v>6476</v>
      </c>
      <c r="B50" s="5" t="s">
        <v>6477</v>
      </c>
      <c r="C50" s="26">
        <v>30</v>
      </c>
    </row>
    <row r="51" spans="1:3" x14ac:dyDescent="0.2">
      <c r="A51" s="5" t="s">
        <v>6478</v>
      </c>
      <c r="B51" s="5" t="s">
        <v>6479</v>
      </c>
      <c r="C51" s="26">
        <v>30</v>
      </c>
    </row>
    <row r="52" spans="1:3" x14ac:dyDescent="0.2">
      <c r="A52" s="5" t="s">
        <v>6480</v>
      </c>
      <c r="B52" s="5" t="s">
        <v>6481</v>
      </c>
      <c r="C52" s="26">
        <v>24</v>
      </c>
    </row>
    <row r="53" spans="1:3" x14ac:dyDescent="0.2">
      <c r="A53" s="5" t="s">
        <v>6482</v>
      </c>
      <c r="B53" s="5" t="s">
        <v>6483</v>
      </c>
      <c r="C53" s="26">
        <v>33</v>
      </c>
    </row>
    <row r="54" spans="1:3" x14ac:dyDescent="0.2">
      <c r="A54" s="5" t="s">
        <v>6484</v>
      </c>
      <c r="B54" s="5" t="s">
        <v>6485</v>
      </c>
      <c r="C54" s="26">
        <v>30</v>
      </c>
    </row>
    <row r="55" spans="1:3" x14ac:dyDescent="0.2">
      <c r="A55" s="5" t="s">
        <v>6486</v>
      </c>
      <c r="B55" s="5" t="s">
        <v>6487</v>
      </c>
      <c r="C55" s="26">
        <v>30</v>
      </c>
    </row>
    <row r="56" spans="1:3" x14ac:dyDescent="0.2">
      <c r="A56" s="5" t="s">
        <v>6488</v>
      </c>
      <c r="B56" s="5" t="s">
        <v>6489</v>
      </c>
      <c r="C56" s="26">
        <v>33</v>
      </c>
    </row>
    <row r="57" spans="1:3" x14ac:dyDescent="0.2">
      <c r="A57" s="5" t="s">
        <v>6490</v>
      </c>
      <c r="B57" s="5" t="s">
        <v>6491</v>
      </c>
      <c r="C57" s="26">
        <v>15</v>
      </c>
    </row>
    <row r="58" spans="1:3" x14ac:dyDescent="0.2">
      <c r="A58" s="5" t="s">
        <v>6492</v>
      </c>
      <c r="B58" s="5" t="s">
        <v>6493</v>
      </c>
      <c r="C58" s="26">
        <v>24</v>
      </c>
    </row>
    <row r="59" spans="1:3" x14ac:dyDescent="0.2">
      <c r="A59" s="5" t="s">
        <v>6494</v>
      </c>
      <c r="B59" s="5" t="s">
        <v>6495</v>
      </c>
      <c r="C59" s="26">
        <v>24</v>
      </c>
    </row>
    <row r="60" spans="1:3" x14ac:dyDescent="0.2">
      <c r="A60" s="5" t="s">
        <v>6496</v>
      </c>
      <c r="B60" s="5" t="s">
        <v>6497</v>
      </c>
      <c r="C60" s="26">
        <v>18</v>
      </c>
    </row>
    <row r="61" spans="1:3" x14ac:dyDescent="0.2">
      <c r="A61" s="5" t="s">
        <v>6498</v>
      </c>
      <c r="B61" s="5" t="s">
        <v>6499</v>
      </c>
      <c r="C61" s="26">
        <v>12</v>
      </c>
    </row>
    <row r="62" spans="1:3" x14ac:dyDescent="0.2">
      <c r="A62" s="5" t="s">
        <v>6500</v>
      </c>
      <c r="B62" s="5" t="s">
        <v>6501</v>
      </c>
      <c r="C62" s="26">
        <v>21</v>
      </c>
    </row>
    <row r="63" spans="1:3" x14ac:dyDescent="0.2">
      <c r="A63" s="5" t="s">
        <v>6502</v>
      </c>
      <c r="B63" s="5" t="s">
        <v>6503</v>
      </c>
      <c r="C63" s="26">
        <v>21</v>
      </c>
    </row>
    <row r="64" spans="1:3" x14ac:dyDescent="0.2">
      <c r="A64" s="5" t="s">
        <v>6504</v>
      </c>
      <c r="B64" s="5" t="s">
        <v>6505</v>
      </c>
      <c r="C64" s="26">
        <v>15</v>
      </c>
    </row>
    <row r="65" spans="1:3" x14ac:dyDescent="0.2">
      <c r="A65" s="5" t="s">
        <v>6506</v>
      </c>
      <c r="B65" s="5" t="s">
        <v>6507</v>
      </c>
      <c r="C65" s="26">
        <v>21</v>
      </c>
    </row>
    <row r="66" spans="1:3" x14ac:dyDescent="0.2">
      <c r="A66" s="5" t="s">
        <v>6508</v>
      </c>
      <c r="B66" s="5" t="s">
        <v>6509</v>
      </c>
      <c r="C66" s="26">
        <v>18</v>
      </c>
    </row>
    <row r="67" spans="1:3" x14ac:dyDescent="0.2">
      <c r="A67" s="5" t="s">
        <v>6510</v>
      </c>
      <c r="B67" s="5" t="s">
        <v>6511</v>
      </c>
      <c r="C67" s="26">
        <v>15</v>
      </c>
    </row>
    <row r="68" spans="1:3" x14ac:dyDescent="0.2">
      <c r="A68" s="5" t="s">
        <v>6512</v>
      </c>
      <c r="B68" s="5" t="s">
        <v>6513</v>
      </c>
      <c r="C68" s="26">
        <v>21</v>
      </c>
    </row>
    <row r="69" spans="1:3" x14ac:dyDescent="0.2">
      <c r="A69" s="5" t="s">
        <v>6514</v>
      </c>
      <c r="B69" s="5" t="s">
        <v>6515</v>
      </c>
      <c r="C69" s="26">
        <v>15</v>
      </c>
    </row>
    <row r="70" spans="1:3" x14ac:dyDescent="0.2">
      <c r="A70" s="5" t="s">
        <v>6516</v>
      </c>
      <c r="B70" s="5" t="s">
        <v>6517</v>
      </c>
      <c r="C70" s="26">
        <v>24</v>
      </c>
    </row>
    <row r="71" spans="1:3" x14ac:dyDescent="0.2">
      <c r="A71" s="5" t="s">
        <v>6518</v>
      </c>
      <c r="B71" s="5" t="s">
        <v>6519</v>
      </c>
      <c r="C71" s="26">
        <v>12</v>
      </c>
    </row>
    <row r="72" spans="1:3" x14ac:dyDescent="0.2">
      <c r="A72" s="5" t="s">
        <v>6520</v>
      </c>
      <c r="B72" s="5" t="s">
        <v>6521</v>
      </c>
      <c r="C72" s="26">
        <v>21</v>
      </c>
    </row>
    <row r="73" spans="1:3" x14ac:dyDescent="0.2">
      <c r="A73" s="5" t="s">
        <v>6522</v>
      </c>
      <c r="B73" s="5" t="s">
        <v>6523</v>
      </c>
      <c r="C73" s="26">
        <v>18</v>
      </c>
    </row>
    <row r="74" spans="1:3" x14ac:dyDescent="0.2">
      <c r="A74" s="5" t="s">
        <v>6524</v>
      </c>
      <c r="B74" s="5" t="s">
        <v>6525</v>
      </c>
      <c r="C74" s="26">
        <v>18</v>
      </c>
    </row>
    <row r="75" spans="1:3" x14ac:dyDescent="0.2">
      <c r="A75" s="5" t="s">
        <v>6526</v>
      </c>
      <c r="B75" s="5" t="s">
        <v>6527</v>
      </c>
      <c r="C75" s="26">
        <v>12</v>
      </c>
    </row>
    <row r="76" spans="1:3" x14ac:dyDescent="0.2">
      <c r="A76" s="5" t="s">
        <v>6528</v>
      </c>
      <c r="B76" s="5" t="s">
        <v>6529</v>
      </c>
      <c r="C76" s="26">
        <v>9</v>
      </c>
    </row>
    <row r="77" spans="1:3" x14ac:dyDescent="0.2">
      <c r="A77" s="5" t="s">
        <v>6530</v>
      </c>
      <c r="B77" s="5" t="s">
        <v>6531</v>
      </c>
      <c r="C77" s="26">
        <v>9</v>
      </c>
    </row>
    <row r="78" spans="1:3" x14ac:dyDescent="0.2">
      <c r="A78" s="5" t="s">
        <v>6532</v>
      </c>
      <c r="B78" s="5" t="s">
        <v>6533</v>
      </c>
      <c r="C78" s="26">
        <v>12</v>
      </c>
    </row>
    <row r="79" spans="1:3" x14ac:dyDescent="0.2">
      <c r="A79" s="5" t="s">
        <v>6534</v>
      </c>
      <c r="B79" s="5" t="s">
        <v>6535</v>
      </c>
      <c r="C79" s="26">
        <v>12</v>
      </c>
    </row>
    <row r="80" spans="1:3" x14ac:dyDescent="0.2">
      <c r="A80" s="5" t="s">
        <v>6536</v>
      </c>
      <c r="B80" s="5" t="s">
        <v>6537</v>
      </c>
      <c r="C80" s="26">
        <v>6</v>
      </c>
    </row>
    <row r="81" spans="1:3" x14ac:dyDescent="0.2">
      <c r="A81" s="5" t="s">
        <v>6538</v>
      </c>
      <c r="B81" s="5" t="s">
        <v>6539</v>
      </c>
      <c r="C81" s="26">
        <v>9</v>
      </c>
    </row>
    <row r="82" spans="1:3" x14ac:dyDescent="0.2">
      <c r="A82" s="5" t="s">
        <v>6540</v>
      </c>
      <c r="B82" s="5" t="s">
        <v>6541</v>
      </c>
      <c r="C82" s="26">
        <v>12</v>
      </c>
    </row>
    <row r="83" spans="1:3" x14ac:dyDescent="0.2">
      <c r="A83" s="5" t="s">
        <v>6542</v>
      </c>
      <c r="B83" s="5" t="s">
        <v>6543</v>
      </c>
      <c r="C83" s="26">
        <v>3</v>
      </c>
    </row>
    <row r="84" spans="1:3" x14ac:dyDescent="0.2">
      <c r="A84" s="5" t="s">
        <v>6544</v>
      </c>
      <c r="B84" s="5" t="s">
        <v>6545</v>
      </c>
      <c r="C84" s="26">
        <v>15</v>
      </c>
    </row>
    <row r="85" spans="1:3" x14ac:dyDescent="0.2">
      <c r="A85" s="5" t="s">
        <v>6546</v>
      </c>
      <c r="B85" s="5" t="s">
        <v>6547</v>
      </c>
      <c r="C85" s="26">
        <v>9</v>
      </c>
    </row>
    <row r="86" spans="1:3" x14ac:dyDescent="0.2">
      <c r="A86" s="5" t="s">
        <v>6548</v>
      </c>
      <c r="B86" s="5" t="s">
        <v>6549</v>
      </c>
      <c r="C86" s="26">
        <v>3</v>
      </c>
    </row>
    <row r="87" spans="1:3" x14ac:dyDescent="0.2">
      <c r="A87" s="5" t="s">
        <v>6550</v>
      </c>
      <c r="B87" s="5" t="s">
        <v>6551</v>
      </c>
      <c r="C87" s="26">
        <v>9</v>
      </c>
    </row>
    <row r="88" spans="1:3" x14ac:dyDescent="0.2">
      <c r="A88" s="5" t="s">
        <v>6552</v>
      </c>
      <c r="B88" s="5" t="s">
        <v>6553</v>
      </c>
      <c r="C88" s="26">
        <v>12</v>
      </c>
    </row>
    <row r="89" spans="1:3" x14ac:dyDescent="0.2">
      <c r="A89" s="5" t="s">
        <v>6554</v>
      </c>
      <c r="B89" s="5" t="s">
        <v>6555</v>
      </c>
      <c r="C89" s="26">
        <v>12</v>
      </c>
    </row>
    <row r="90" spans="1:3" x14ac:dyDescent="0.2">
      <c r="A90" s="5" t="s">
        <v>6556</v>
      </c>
      <c r="B90" s="5" t="s">
        <v>6557</v>
      </c>
      <c r="C90" s="26">
        <v>12</v>
      </c>
    </row>
    <row r="91" spans="1:3" x14ac:dyDescent="0.2">
      <c r="A91" s="5" t="s">
        <v>6558</v>
      </c>
      <c r="B91" s="5" t="s">
        <v>6559</v>
      </c>
      <c r="C91" s="26">
        <v>9</v>
      </c>
    </row>
    <row r="92" spans="1:3" x14ac:dyDescent="0.2">
      <c r="A92" s="5" t="s">
        <v>6560</v>
      </c>
      <c r="B92" s="5" t="s">
        <v>6561</v>
      </c>
      <c r="C92" s="26">
        <v>9</v>
      </c>
    </row>
    <row r="93" spans="1:3" x14ac:dyDescent="0.2">
      <c r="A93" s="5" t="s">
        <v>6562</v>
      </c>
      <c r="B93" s="5" t="s">
        <v>6563</v>
      </c>
      <c r="C93" s="26">
        <v>3</v>
      </c>
    </row>
    <row r="94" spans="1:3" x14ac:dyDescent="0.2">
      <c r="A94" s="5" t="s">
        <v>6564</v>
      </c>
      <c r="B94" s="5" t="s">
        <v>6565</v>
      </c>
      <c r="C94" s="26">
        <v>9</v>
      </c>
    </row>
    <row r="95" spans="1:3" x14ac:dyDescent="0.2">
      <c r="A95" s="5" t="s">
        <v>6566</v>
      </c>
      <c r="B95" s="5" t="s">
        <v>6567</v>
      </c>
      <c r="C95" s="26">
        <v>12</v>
      </c>
    </row>
    <row r="96" spans="1:3" x14ac:dyDescent="0.2">
      <c r="A96" s="5" t="s">
        <v>6568</v>
      </c>
      <c r="B96" s="5" t="s">
        <v>6569</v>
      </c>
      <c r="C96" s="26">
        <v>6</v>
      </c>
    </row>
    <row r="97" spans="1:3" x14ac:dyDescent="0.2">
      <c r="A97" s="5" t="s">
        <v>6570</v>
      </c>
      <c r="B97" s="5" t="s">
        <v>6571</v>
      </c>
      <c r="C97" s="26">
        <v>3</v>
      </c>
    </row>
    <row r="98" spans="1:3" x14ac:dyDescent="0.2">
      <c r="A98" s="5" t="s">
        <v>6572</v>
      </c>
      <c r="B98" s="5" t="s">
        <v>6573</v>
      </c>
      <c r="C98" s="26">
        <v>6</v>
      </c>
    </row>
    <row r="99" spans="1:3" x14ac:dyDescent="0.2">
      <c r="A99" s="5" t="s">
        <v>6574</v>
      </c>
      <c r="B99" s="5" t="s">
        <v>6575</v>
      </c>
      <c r="C99" s="26">
        <v>6</v>
      </c>
    </row>
    <row r="100" spans="1:3" x14ac:dyDescent="0.2">
      <c r="A100" s="5" t="s">
        <v>6576</v>
      </c>
      <c r="B100" s="5" t="s">
        <v>6577</v>
      </c>
      <c r="C100" s="26">
        <v>3</v>
      </c>
    </row>
    <row r="101" spans="1:3" x14ac:dyDescent="0.2">
      <c r="A101" s="5" t="s">
        <v>6578</v>
      </c>
      <c r="B101" s="5" t="s">
        <v>6579</v>
      </c>
      <c r="C101" s="26">
        <v>6</v>
      </c>
    </row>
    <row r="102" spans="1:3" x14ac:dyDescent="0.2">
      <c r="A102" s="5" t="s">
        <v>6580</v>
      </c>
      <c r="B102" s="5" t="s">
        <v>6581</v>
      </c>
      <c r="C102" s="26">
        <v>6</v>
      </c>
    </row>
    <row r="103" spans="1:3" x14ac:dyDescent="0.2">
      <c r="A103" s="5" t="s">
        <v>6582</v>
      </c>
      <c r="B103" s="5" t="s">
        <v>6583</v>
      </c>
      <c r="C103" s="26">
        <v>6</v>
      </c>
    </row>
    <row r="104" spans="1:3" x14ac:dyDescent="0.2">
      <c r="A104" s="5" t="s">
        <v>6584</v>
      </c>
      <c r="B104" s="5" t="s">
        <v>6585</v>
      </c>
      <c r="C104" s="26">
        <v>6</v>
      </c>
    </row>
    <row r="105" spans="1:3" x14ac:dyDescent="0.2">
      <c r="A105" s="5" t="s">
        <v>6586</v>
      </c>
      <c r="B105" s="5" t="s">
        <v>6587</v>
      </c>
      <c r="C105" s="26">
        <v>6</v>
      </c>
    </row>
    <row r="106" spans="1:3" x14ac:dyDescent="0.2">
      <c r="A106" s="5" t="s">
        <v>6588</v>
      </c>
      <c r="B106" s="5" t="s">
        <v>6589</v>
      </c>
      <c r="C106" s="26">
        <v>6</v>
      </c>
    </row>
    <row r="107" spans="1:3" x14ac:dyDescent="0.2">
      <c r="A107" s="5" t="s">
        <v>6590</v>
      </c>
      <c r="B107" s="5" t="s">
        <v>6591</v>
      </c>
      <c r="C107" s="26">
        <v>6</v>
      </c>
    </row>
    <row r="108" spans="1:3" x14ac:dyDescent="0.2">
      <c r="A108" s="5" t="s">
        <v>6592</v>
      </c>
      <c r="B108" s="5" t="s">
        <v>6593</v>
      </c>
      <c r="C108" s="26">
        <v>3</v>
      </c>
    </row>
    <row r="109" spans="1:3" x14ac:dyDescent="0.2">
      <c r="A109" s="5" t="s">
        <v>6594</v>
      </c>
      <c r="B109" s="5" t="s">
        <v>6595</v>
      </c>
      <c r="C109" s="26">
        <v>6</v>
      </c>
    </row>
    <row r="110" spans="1:3" x14ac:dyDescent="0.2">
      <c r="A110" s="5" t="s">
        <v>6596</v>
      </c>
      <c r="B110" s="5" t="s">
        <v>6597</v>
      </c>
      <c r="C110" s="26">
        <v>6</v>
      </c>
    </row>
    <row r="111" spans="1:3" x14ac:dyDescent="0.2">
      <c r="A111" s="5" t="s">
        <v>6598</v>
      </c>
      <c r="B111" s="5" t="s">
        <v>6599</v>
      </c>
      <c r="C111" s="26">
        <v>3</v>
      </c>
    </row>
    <row r="112" spans="1:3" x14ac:dyDescent="0.2">
      <c r="A112" s="5" t="s">
        <v>6600</v>
      </c>
      <c r="B112" s="5" t="s">
        <v>6601</v>
      </c>
      <c r="C112" s="26">
        <v>3</v>
      </c>
    </row>
    <row r="113" spans="1:3" x14ac:dyDescent="0.2">
      <c r="A113" s="5" t="s">
        <v>6602</v>
      </c>
      <c r="B113" s="5" t="s">
        <v>6603</v>
      </c>
      <c r="C113" s="26">
        <v>6</v>
      </c>
    </row>
    <row r="114" spans="1:3" x14ac:dyDescent="0.2">
      <c r="A114" s="5" t="s">
        <v>6604</v>
      </c>
      <c r="B114" s="5" t="s">
        <v>6605</v>
      </c>
      <c r="C114" s="26">
        <v>6</v>
      </c>
    </row>
    <row r="115" spans="1:3" x14ac:dyDescent="0.2">
      <c r="A115" s="5" t="s">
        <v>6606</v>
      </c>
      <c r="B115" s="5" t="s">
        <v>6607</v>
      </c>
      <c r="C115" s="26">
        <v>6</v>
      </c>
    </row>
    <row r="116" spans="1:3" x14ac:dyDescent="0.2">
      <c r="A116" s="5" t="s">
        <v>6608</v>
      </c>
      <c r="B116" s="5" t="s">
        <v>6609</v>
      </c>
      <c r="C116" s="26">
        <v>6</v>
      </c>
    </row>
    <row r="117" spans="1:3" x14ac:dyDescent="0.2">
      <c r="A117" s="5" t="s">
        <v>6610</v>
      </c>
      <c r="B117" s="5" t="s">
        <v>6611</v>
      </c>
      <c r="C117" s="26">
        <v>3</v>
      </c>
    </row>
    <row r="118" spans="1:3" x14ac:dyDescent="0.2">
      <c r="A118" s="5" t="s">
        <v>6612</v>
      </c>
      <c r="B118" s="5" t="s">
        <v>6613</v>
      </c>
      <c r="C118" s="26">
        <v>3</v>
      </c>
    </row>
    <row r="119" spans="1:3" x14ac:dyDescent="0.2">
      <c r="A119" s="5" t="s">
        <v>6614</v>
      </c>
      <c r="B119" s="5" t="s">
        <v>6615</v>
      </c>
      <c r="C119" s="26">
        <v>3</v>
      </c>
    </row>
    <row r="120" spans="1:3" x14ac:dyDescent="0.2">
      <c r="A120" s="5" t="s">
        <v>6616</v>
      </c>
      <c r="B120" s="5" t="s">
        <v>6617</v>
      </c>
      <c r="C120" s="26">
        <v>3</v>
      </c>
    </row>
    <row r="121" spans="1:3" x14ac:dyDescent="0.2">
      <c r="A121" s="5" t="s">
        <v>6618</v>
      </c>
      <c r="B121" s="5" t="s">
        <v>6619</v>
      </c>
      <c r="C121" s="26">
        <v>6</v>
      </c>
    </row>
    <row r="122" spans="1:3" x14ac:dyDescent="0.2">
      <c r="A122" s="5" t="s">
        <v>6620</v>
      </c>
      <c r="B122" s="5" t="s">
        <v>6621</v>
      </c>
      <c r="C122" s="26">
        <v>3</v>
      </c>
    </row>
    <row r="123" spans="1:3" x14ac:dyDescent="0.2">
      <c r="A123" s="5" t="s">
        <v>6622</v>
      </c>
      <c r="B123" s="5" t="s">
        <v>6623</v>
      </c>
      <c r="C123" s="26">
        <v>3</v>
      </c>
    </row>
    <row r="124" spans="1:3" x14ac:dyDescent="0.2">
      <c r="A124" s="5" t="s">
        <v>6624</v>
      </c>
      <c r="B124" s="5" t="s">
        <v>6625</v>
      </c>
      <c r="C124" s="26">
        <v>3</v>
      </c>
    </row>
    <row r="125" spans="1:3" x14ac:dyDescent="0.2">
      <c r="A125" s="5" t="s">
        <v>6626</v>
      </c>
      <c r="B125" s="5" t="s">
        <v>6627</v>
      </c>
      <c r="C125" s="26">
        <v>3</v>
      </c>
    </row>
    <row r="126" spans="1:3" x14ac:dyDescent="0.2">
      <c r="A126" s="5" t="s">
        <v>6628</v>
      </c>
      <c r="B126" s="5" t="s">
        <v>6629</v>
      </c>
      <c r="C126" s="26">
        <v>3</v>
      </c>
    </row>
    <row r="127" spans="1:3" x14ac:dyDescent="0.2">
      <c r="A127" s="5" t="s">
        <v>6630</v>
      </c>
      <c r="B127" s="5" t="s">
        <v>6631</v>
      </c>
      <c r="C127" s="26">
        <v>3</v>
      </c>
    </row>
    <row r="128" spans="1:3" x14ac:dyDescent="0.2">
      <c r="A128" s="5" t="s">
        <v>6632</v>
      </c>
      <c r="B128" s="5" t="s">
        <v>6633</v>
      </c>
      <c r="C128" s="26">
        <v>3</v>
      </c>
    </row>
    <row r="129" spans="1:3" x14ac:dyDescent="0.2">
      <c r="A129" s="5" t="s">
        <v>6634</v>
      </c>
      <c r="B129" s="5" t="s">
        <v>6635</v>
      </c>
      <c r="C129" s="26">
        <v>3</v>
      </c>
    </row>
    <row r="130" spans="1:3" x14ac:dyDescent="0.2">
      <c r="A130" s="5" t="s">
        <v>6636</v>
      </c>
      <c r="B130" s="5" t="s">
        <v>6637</v>
      </c>
      <c r="C130" s="26">
        <v>3</v>
      </c>
    </row>
    <row r="131" spans="1:3" x14ac:dyDescent="0.2">
      <c r="A131" s="5" t="s">
        <v>6638</v>
      </c>
      <c r="B131" s="5" t="s">
        <v>6639</v>
      </c>
      <c r="C131" s="26">
        <v>6</v>
      </c>
    </row>
    <row r="132" spans="1:3" x14ac:dyDescent="0.2">
      <c r="A132" s="5" t="s">
        <v>6640</v>
      </c>
      <c r="B132" s="5" t="s">
        <v>6641</v>
      </c>
      <c r="C132" s="26">
        <v>3</v>
      </c>
    </row>
    <row r="133" spans="1:3" x14ac:dyDescent="0.2">
      <c r="A133" s="5" t="s">
        <v>6642</v>
      </c>
      <c r="B133" s="5" t="s">
        <v>6643</v>
      </c>
      <c r="C133" s="26">
        <v>3</v>
      </c>
    </row>
    <row r="134" spans="1:3" x14ac:dyDescent="0.2">
      <c r="A134" s="5" t="s">
        <v>6644</v>
      </c>
      <c r="B134" s="5" t="s">
        <v>6645</v>
      </c>
      <c r="C134" s="26">
        <v>6</v>
      </c>
    </row>
    <row r="135" spans="1:3" x14ac:dyDescent="0.2">
      <c r="A135" s="5" t="s">
        <v>6646</v>
      </c>
      <c r="B135" s="5" t="s">
        <v>6647</v>
      </c>
      <c r="C135" s="26">
        <v>6</v>
      </c>
    </row>
    <row r="136" spans="1:3" x14ac:dyDescent="0.2">
      <c r="A136" s="5" t="s">
        <v>6648</v>
      </c>
      <c r="B136" s="5" t="s">
        <v>6649</v>
      </c>
      <c r="C136" s="26">
        <v>6</v>
      </c>
    </row>
    <row r="137" spans="1:3" x14ac:dyDescent="0.2">
      <c r="A137" s="5" t="s">
        <v>6650</v>
      </c>
      <c r="B137" s="5" t="s">
        <v>6651</v>
      </c>
      <c r="C137" s="26">
        <v>0</v>
      </c>
    </row>
    <row r="138" spans="1:3" x14ac:dyDescent="0.2">
      <c r="A138" s="5" t="s">
        <v>6652</v>
      </c>
      <c r="B138" s="5" t="s">
        <v>6653</v>
      </c>
      <c r="C138" s="26">
        <v>3</v>
      </c>
    </row>
    <row r="139" spans="1:3" x14ac:dyDescent="0.2">
      <c r="A139" s="5" t="s">
        <v>6654</v>
      </c>
      <c r="B139" s="5" t="s">
        <v>6655</v>
      </c>
      <c r="C139" s="26">
        <v>0</v>
      </c>
    </row>
    <row r="140" spans="1:3" x14ac:dyDescent="0.2">
      <c r="A140" s="5" t="s">
        <v>6656</v>
      </c>
      <c r="B140" s="5" t="s">
        <v>6657</v>
      </c>
      <c r="C140" s="26">
        <v>3</v>
      </c>
    </row>
    <row r="141" spans="1:3" x14ac:dyDescent="0.2">
      <c r="A141" s="5" t="s">
        <v>6658</v>
      </c>
      <c r="B141" s="5" t="s">
        <v>6659</v>
      </c>
      <c r="C141" s="26">
        <v>0</v>
      </c>
    </row>
    <row r="142" spans="1:3" x14ac:dyDescent="0.2">
      <c r="A142" s="5" t="s">
        <v>6660</v>
      </c>
      <c r="B142" s="5" t="s">
        <v>6661</v>
      </c>
      <c r="C142" s="26">
        <v>3</v>
      </c>
    </row>
    <row r="143" spans="1:3" x14ac:dyDescent="0.2">
      <c r="A143" s="5" t="s">
        <v>6662</v>
      </c>
      <c r="B143" s="5" t="s">
        <v>6663</v>
      </c>
      <c r="C143" s="26">
        <v>3</v>
      </c>
    </row>
    <row r="144" spans="1:3" x14ac:dyDescent="0.2">
      <c r="A144" s="5" t="s">
        <v>6664</v>
      </c>
      <c r="B144" s="5" t="s">
        <v>6665</v>
      </c>
      <c r="C144" s="26">
        <v>0</v>
      </c>
    </row>
    <row r="145" spans="1:3" x14ac:dyDescent="0.2">
      <c r="A145" s="5" t="s">
        <v>6666</v>
      </c>
      <c r="B145" s="5" t="s">
        <v>6667</v>
      </c>
      <c r="C145" s="26">
        <v>6</v>
      </c>
    </row>
    <row r="146" spans="1:3" x14ac:dyDescent="0.2">
      <c r="A146" s="5" t="s">
        <v>6668</v>
      </c>
      <c r="B146" s="5" t="s">
        <v>6669</v>
      </c>
      <c r="C146" s="26">
        <v>3</v>
      </c>
    </row>
    <row r="147" spans="1:3" x14ac:dyDescent="0.2">
      <c r="A147" s="5" t="s">
        <v>6670</v>
      </c>
      <c r="B147" s="5" t="s">
        <v>6671</v>
      </c>
      <c r="C147" s="26">
        <v>6</v>
      </c>
    </row>
    <row r="148" spans="1:3" x14ac:dyDescent="0.2">
      <c r="A148" s="5" t="s">
        <v>6672</v>
      </c>
      <c r="B148" s="5" t="s">
        <v>6673</v>
      </c>
      <c r="C148" s="26">
        <v>3</v>
      </c>
    </row>
    <row r="149" spans="1:3" x14ac:dyDescent="0.2">
      <c r="A149" s="5" t="s">
        <v>6674</v>
      </c>
      <c r="B149" s="5" t="s">
        <v>6675</v>
      </c>
      <c r="C149" s="26">
        <v>3</v>
      </c>
    </row>
    <row r="150" spans="1:3" x14ac:dyDescent="0.2">
      <c r="A150" s="5" t="s">
        <v>6676</v>
      </c>
      <c r="B150" s="5" t="s">
        <v>6677</v>
      </c>
      <c r="C150" s="26">
        <v>3</v>
      </c>
    </row>
    <row r="151" spans="1:3" x14ac:dyDescent="0.2">
      <c r="A151" s="5" t="s">
        <v>6678</v>
      </c>
      <c r="B151" s="5" t="s">
        <v>6679</v>
      </c>
      <c r="C151" s="26">
        <v>3</v>
      </c>
    </row>
    <row r="152" spans="1:3" x14ac:dyDescent="0.2">
      <c r="A152" s="5" t="s">
        <v>6680</v>
      </c>
      <c r="B152" s="5" t="s">
        <v>6681</v>
      </c>
      <c r="C152" s="26">
        <v>3</v>
      </c>
    </row>
    <row r="153" spans="1:3" x14ac:dyDescent="0.2">
      <c r="A153" s="5" t="s">
        <v>6682</v>
      </c>
      <c r="B153" s="5" t="s">
        <v>6683</v>
      </c>
      <c r="C153" s="26">
        <v>0</v>
      </c>
    </row>
    <row r="154" spans="1:3" x14ac:dyDescent="0.2">
      <c r="A154" s="5" t="s">
        <v>6684</v>
      </c>
      <c r="B154" s="5" t="s">
        <v>6685</v>
      </c>
      <c r="C154" s="26">
        <v>3</v>
      </c>
    </row>
    <row r="155" spans="1:3" x14ac:dyDescent="0.2">
      <c r="A155" s="5" t="s">
        <v>6686</v>
      </c>
      <c r="B155" s="5" t="s">
        <v>6687</v>
      </c>
      <c r="C155" s="26">
        <v>3</v>
      </c>
    </row>
    <row r="156" spans="1:3" x14ac:dyDescent="0.2">
      <c r="A156" s="5" t="s">
        <v>6688</v>
      </c>
      <c r="B156" s="5" t="s">
        <v>6689</v>
      </c>
      <c r="C156" s="26">
        <v>6</v>
      </c>
    </row>
    <row r="157" spans="1:3" x14ac:dyDescent="0.2">
      <c r="A157" s="5" t="s">
        <v>6690</v>
      </c>
      <c r="B157" s="5" t="s">
        <v>6691</v>
      </c>
      <c r="C157" s="26">
        <v>3</v>
      </c>
    </row>
    <row r="158" spans="1:3" x14ac:dyDescent="0.2">
      <c r="A158" s="5" t="s">
        <v>6692</v>
      </c>
      <c r="B158" s="5" t="s">
        <v>6693</v>
      </c>
      <c r="C158" s="26">
        <v>0</v>
      </c>
    </row>
    <row r="159" spans="1:3" x14ac:dyDescent="0.2">
      <c r="A159" s="5" t="s">
        <v>6694</v>
      </c>
      <c r="B159" s="5" t="s">
        <v>6695</v>
      </c>
      <c r="C159" s="26">
        <v>3</v>
      </c>
    </row>
    <row r="160" spans="1:3" x14ac:dyDescent="0.2">
      <c r="A160" s="5" t="s">
        <v>6696</v>
      </c>
      <c r="B160" s="5" t="s">
        <v>6697</v>
      </c>
      <c r="C160" s="26">
        <v>0</v>
      </c>
    </row>
    <row r="161" spans="1:3" x14ac:dyDescent="0.2">
      <c r="A161" s="5" t="s">
        <v>6698</v>
      </c>
      <c r="B161" s="5" t="s">
        <v>6699</v>
      </c>
      <c r="C161" s="26">
        <v>0</v>
      </c>
    </row>
    <row r="162" spans="1:3" x14ac:dyDescent="0.2">
      <c r="A162" s="5" t="s">
        <v>6700</v>
      </c>
      <c r="B162" s="5" t="s">
        <v>6701</v>
      </c>
      <c r="C162" s="26">
        <v>0</v>
      </c>
    </row>
    <row r="163" spans="1:3" x14ac:dyDescent="0.2">
      <c r="A163" s="5" t="s">
        <v>6702</v>
      </c>
      <c r="B163" s="5" t="s">
        <v>6703</v>
      </c>
      <c r="C163" s="26">
        <v>3</v>
      </c>
    </row>
    <row r="164" spans="1:3" x14ac:dyDescent="0.2">
      <c r="A164" s="5" t="s">
        <v>6704</v>
      </c>
      <c r="B164" s="5" t="s">
        <v>6705</v>
      </c>
      <c r="C164" s="26">
        <v>3</v>
      </c>
    </row>
    <row r="165" spans="1:3" x14ac:dyDescent="0.2">
      <c r="A165" s="5" t="s">
        <v>6706</v>
      </c>
      <c r="B165" s="5" t="s">
        <v>6707</v>
      </c>
      <c r="C165" s="26">
        <v>0</v>
      </c>
    </row>
    <row r="166" spans="1:3" x14ac:dyDescent="0.2">
      <c r="A166" s="5" t="s">
        <v>6708</v>
      </c>
      <c r="B166" s="5" t="s">
        <v>6709</v>
      </c>
      <c r="C166" s="26">
        <v>0</v>
      </c>
    </row>
    <row r="167" spans="1:3" x14ac:dyDescent="0.2">
      <c r="A167" s="5" t="s">
        <v>6710</v>
      </c>
      <c r="B167" s="5" t="s">
        <v>6711</v>
      </c>
      <c r="C167" s="26">
        <v>3</v>
      </c>
    </row>
    <row r="168" spans="1:3" x14ac:dyDescent="0.2">
      <c r="A168" s="5" t="s">
        <v>6712</v>
      </c>
      <c r="B168" s="5" t="s">
        <v>6713</v>
      </c>
      <c r="C168" s="26">
        <v>3</v>
      </c>
    </row>
    <row r="169" spans="1:3" x14ac:dyDescent="0.2">
      <c r="A169" s="5" t="s">
        <v>6714</v>
      </c>
      <c r="B169" s="5" t="s">
        <v>6715</v>
      </c>
      <c r="C169" s="26">
        <v>3</v>
      </c>
    </row>
    <row r="170" spans="1:3" x14ac:dyDescent="0.2">
      <c r="A170" s="5" t="s">
        <v>6716</v>
      </c>
      <c r="B170" s="5" t="s">
        <v>6717</v>
      </c>
      <c r="C170" s="26">
        <v>3</v>
      </c>
    </row>
    <row r="171" spans="1:3" x14ac:dyDescent="0.2">
      <c r="A171" s="5" t="s">
        <v>6718</v>
      </c>
      <c r="B171" s="5" t="s">
        <v>6719</v>
      </c>
      <c r="C171" s="26">
        <v>3</v>
      </c>
    </row>
    <row r="172" spans="1:3" x14ac:dyDescent="0.2">
      <c r="A172" s="5" t="s">
        <v>6720</v>
      </c>
      <c r="B172" s="5" t="s">
        <v>6721</v>
      </c>
      <c r="C172" s="26">
        <v>6</v>
      </c>
    </row>
    <row r="173" spans="1:3" x14ac:dyDescent="0.2">
      <c r="A173" s="5" t="s">
        <v>6722</v>
      </c>
      <c r="B173" s="5" t="s">
        <v>6723</v>
      </c>
      <c r="C173" s="26">
        <v>0</v>
      </c>
    </row>
    <row r="174" spans="1:3" x14ac:dyDescent="0.2">
      <c r="A174" s="5" t="s">
        <v>6724</v>
      </c>
      <c r="B174" s="5" t="s">
        <v>6725</v>
      </c>
      <c r="C174" s="26">
        <v>3</v>
      </c>
    </row>
    <row r="175" spans="1:3" x14ac:dyDescent="0.2">
      <c r="A175" s="5" t="s">
        <v>6726</v>
      </c>
      <c r="B175" s="5" t="s">
        <v>6727</v>
      </c>
      <c r="C175" s="26">
        <v>3</v>
      </c>
    </row>
    <row r="176" spans="1:3" x14ac:dyDescent="0.2">
      <c r="A176" s="5" t="s">
        <v>6728</v>
      </c>
      <c r="B176" s="5" t="s">
        <v>6729</v>
      </c>
      <c r="C176" s="26">
        <v>0</v>
      </c>
    </row>
    <row r="177" spans="1:3" x14ac:dyDescent="0.2">
      <c r="A177" s="5" t="s">
        <v>6730</v>
      </c>
      <c r="B177" s="5" t="s">
        <v>6731</v>
      </c>
      <c r="C177" s="26">
        <v>0</v>
      </c>
    </row>
    <row r="178" spans="1:3" x14ac:dyDescent="0.2">
      <c r="A178" s="5" t="s">
        <v>6732</v>
      </c>
      <c r="B178" s="5" t="s">
        <v>6733</v>
      </c>
      <c r="C178" s="26">
        <v>0</v>
      </c>
    </row>
    <row r="179" spans="1:3" x14ac:dyDescent="0.2">
      <c r="A179" s="5" t="s">
        <v>6734</v>
      </c>
      <c r="B179" s="5" t="s">
        <v>6735</v>
      </c>
      <c r="C179" s="26">
        <v>0</v>
      </c>
    </row>
    <row r="180" spans="1:3" x14ac:dyDescent="0.2">
      <c r="A180" s="5" t="s">
        <v>6736</v>
      </c>
      <c r="B180" s="5" t="s">
        <v>6737</v>
      </c>
      <c r="C180" s="26">
        <v>3</v>
      </c>
    </row>
    <row r="181" spans="1:3" x14ac:dyDescent="0.2">
      <c r="A181" s="5" t="s">
        <v>6738</v>
      </c>
      <c r="B181" s="5" t="s">
        <v>6739</v>
      </c>
      <c r="C181" s="26">
        <v>0</v>
      </c>
    </row>
    <row r="182" spans="1:3" x14ac:dyDescent="0.2">
      <c r="A182" s="5" t="s">
        <v>6740</v>
      </c>
      <c r="B182" s="5" t="s">
        <v>6741</v>
      </c>
      <c r="C182" s="26">
        <v>3</v>
      </c>
    </row>
    <row r="183" spans="1:3" x14ac:dyDescent="0.2">
      <c r="A183" s="5" t="s">
        <v>6742</v>
      </c>
      <c r="B183" s="5" t="s">
        <v>6743</v>
      </c>
      <c r="C183" s="26">
        <v>0</v>
      </c>
    </row>
    <row r="184" spans="1:3" x14ac:dyDescent="0.2">
      <c r="A184" s="5" t="s">
        <v>6744</v>
      </c>
      <c r="B184" s="5" t="s">
        <v>6745</v>
      </c>
      <c r="C184" s="26">
        <v>3</v>
      </c>
    </row>
    <row r="185" spans="1:3" x14ac:dyDescent="0.2">
      <c r="A185" s="5" t="s">
        <v>6746</v>
      </c>
      <c r="B185" s="5" t="s">
        <v>6747</v>
      </c>
      <c r="C185" s="26">
        <v>3</v>
      </c>
    </row>
    <row r="186" spans="1:3" x14ac:dyDescent="0.2">
      <c r="A186" s="5" t="s">
        <v>6748</v>
      </c>
      <c r="B186" s="5" t="s">
        <v>6749</v>
      </c>
      <c r="C186" s="26">
        <v>3</v>
      </c>
    </row>
    <row r="187" spans="1:3" x14ac:dyDescent="0.2">
      <c r="A187" s="5" t="s">
        <v>6750</v>
      </c>
      <c r="B187" s="5" t="s">
        <v>6751</v>
      </c>
      <c r="C187" s="26">
        <v>0</v>
      </c>
    </row>
    <row r="188" spans="1:3" x14ac:dyDescent="0.2">
      <c r="A188" s="5" t="s">
        <v>6752</v>
      </c>
      <c r="B188" s="5" t="s">
        <v>6753</v>
      </c>
      <c r="C188" s="26">
        <v>0</v>
      </c>
    </row>
    <row r="189" spans="1:3" x14ac:dyDescent="0.2">
      <c r="A189" s="5" t="s">
        <v>6754</v>
      </c>
      <c r="B189" s="5" t="s">
        <v>6755</v>
      </c>
      <c r="C189" s="26">
        <v>0</v>
      </c>
    </row>
    <row r="190" spans="1:3" x14ac:dyDescent="0.2">
      <c r="A190" s="5" t="s">
        <v>6756</v>
      </c>
      <c r="B190" s="5" t="s">
        <v>6757</v>
      </c>
      <c r="C190" s="26">
        <v>0</v>
      </c>
    </row>
    <row r="191" spans="1:3" x14ac:dyDescent="0.2">
      <c r="A191" s="5" t="s">
        <v>6758</v>
      </c>
      <c r="B191" s="5" t="s">
        <v>6759</v>
      </c>
      <c r="C191" s="26">
        <v>3</v>
      </c>
    </row>
    <row r="192" spans="1:3" x14ac:dyDescent="0.2">
      <c r="A192" s="5" t="s">
        <v>6760</v>
      </c>
      <c r="B192" s="5" t="s">
        <v>6761</v>
      </c>
      <c r="C192" s="26">
        <v>3</v>
      </c>
    </row>
    <row r="193" spans="1:3" x14ac:dyDescent="0.2">
      <c r="A193" s="5" t="s">
        <v>6762</v>
      </c>
      <c r="B193" s="5" t="s">
        <v>6763</v>
      </c>
      <c r="C193" s="26">
        <v>0</v>
      </c>
    </row>
    <row r="194" spans="1:3" x14ac:dyDescent="0.2">
      <c r="A194" s="5" t="s">
        <v>6764</v>
      </c>
      <c r="B194" s="5" t="s">
        <v>6765</v>
      </c>
      <c r="C194" s="26">
        <v>0</v>
      </c>
    </row>
    <row r="195" spans="1:3" x14ac:dyDescent="0.2">
      <c r="A195" s="5" t="s">
        <v>6766</v>
      </c>
      <c r="B195" s="5" t="s">
        <v>6767</v>
      </c>
      <c r="C195" s="26">
        <v>3</v>
      </c>
    </row>
    <row r="196" spans="1:3" x14ac:dyDescent="0.2">
      <c r="A196" s="5" t="s">
        <v>6768</v>
      </c>
      <c r="B196" s="5" t="s">
        <v>6769</v>
      </c>
      <c r="C196" s="26">
        <v>0</v>
      </c>
    </row>
    <row r="197" spans="1:3" x14ac:dyDescent="0.2">
      <c r="A197" s="5" t="s">
        <v>6770</v>
      </c>
      <c r="B197" s="5" t="s">
        <v>6771</v>
      </c>
      <c r="C197" s="26">
        <v>0</v>
      </c>
    </row>
    <row r="198" spans="1:3" x14ac:dyDescent="0.2">
      <c r="A198" s="5" t="s">
        <v>6772</v>
      </c>
      <c r="B198" s="5" t="s">
        <v>6773</v>
      </c>
      <c r="C198" s="26">
        <v>3</v>
      </c>
    </row>
    <row r="199" spans="1:3" x14ac:dyDescent="0.2">
      <c r="A199" s="5" t="s">
        <v>6774</v>
      </c>
      <c r="B199" s="5" t="s">
        <v>6775</v>
      </c>
      <c r="C199" s="26">
        <v>0</v>
      </c>
    </row>
    <row r="200" spans="1:3" x14ac:dyDescent="0.2">
      <c r="A200" s="5" t="s">
        <v>6776</v>
      </c>
      <c r="B200" s="5" t="s">
        <v>6777</v>
      </c>
      <c r="C200" s="26">
        <v>3</v>
      </c>
    </row>
    <row r="201" spans="1:3" x14ac:dyDescent="0.2">
      <c r="A201" s="5" t="s">
        <v>6778</v>
      </c>
      <c r="B201" s="5" t="s">
        <v>6779</v>
      </c>
      <c r="C201" s="26">
        <v>3</v>
      </c>
    </row>
    <row r="202" spans="1:3" x14ac:dyDescent="0.2">
      <c r="A202" s="5" t="s">
        <v>6780</v>
      </c>
      <c r="B202" s="5" t="s">
        <v>6781</v>
      </c>
      <c r="C202" s="26">
        <v>3</v>
      </c>
    </row>
    <row r="203" spans="1:3" x14ac:dyDescent="0.2">
      <c r="A203" s="5" t="s">
        <v>6782</v>
      </c>
      <c r="B203" s="5" t="s">
        <v>6783</v>
      </c>
      <c r="C203" s="26">
        <v>3</v>
      </c>
    </row>
    <row r="204" spans="1:3" x14ac:dyDescent="0.2">
      <c r="A204" s="5" t="s">
        <v>6784</v>
      </c>
      <c r="B204" s="5" t="s">
        <v>6785</v>
      </c>
      <c r="C204" s="26">
        <v>0</v>
      </c>
    </row>
    <row r="205" spans="1:3" x14ac:dyDescent="0.2">
      <c r="A205" s="5" t="s">
        <v>6786</v>
      </c>
      <c r="B205" s="5" t="s">
        <v>6787</v>
      </c>
      <c r="C205" s="26">
        <v>0</v>
      </c>
    </row>
    <row r="206" spans="1:3" x14ac:dyDescent="0.2">
      <c r="A206" s="5" t="s">
        <v>6788</v>
      </c>
      <c r="B206" s="5" t="s">
        <v>6789</v>
      </c>
      <c r="C206" s="26">
        <v>0</v>
      </c>
    </row>
    <row r="207" spans="1:3" x14ac:dyDescent="0.2">
      <c r="A207" s="5" t="s">
        <v>6790</v>
      </c>
      <c r="B207" s="5" t="s">
        <v>6791</v>
      </c>
      <c r="C207" s="26">
        <v>3</v>
      </c>
    </row>
    <row r="208" spans="1:3" x14ac:dyDescent="0.2">
      <c r="A208" s="5" t="s">
        <v>6792</v>
      </c>
      <c r="B208" s="5" t="s">
        <v>6793</v>
      </c>
      <c r="C208" s="26">
        <v>96</v>
      </c>
    </row>
    <row r="209" spans="1:3" x14ac:dyDescent="0.2">
      <c r="A209" s="5"/>
      <c r="B209" s="5"/>
      <c r="C209" s="26"/>
    </row>
    <row r="210" spans="1:3" x14ac:dyDescent="0.2">
      <c r="A210" s="5"/>
      <c r="B210" s="27" t="s">
        <v>6794</v>
      </c>
      <c r="C210" s="28">
        <v>1673880</v>
      </c>
    </row>
    <row r="211" spans="1:3" x14ac:dyDescent="0.2">
      <c r="A211" s="9"/>
      <c r="B211" s="18"/>
      <c r="C211" s="9"/>
    </row>
    <row r="212" spans="1:3" x14ac:dyDescent="0.2">
      <c r="A212" s="64" t="s">
        <v>6984</v>
      </c>
      <c r="B212" s="19"/>
    </row>
    <row r="213" spans="1:3" x14ac:dyDescent="0.2">
      <c r="A213" s="64" t="s">
        <v>6985</v>
      </c>
      <c r="B213" s="19"/>
    </row>
    <row r="214" spans="1:3" x14ac:dyDescent="0.2">
      <c r="A214" s="64" t="s">
        <v>7030</v>
      </c>
      <c r="B214" s="19"/>
    </row>
    <row r="215" spans="1:3" x14ac:dyDescent="0.2">
      <c r="A215" s="82" t="s">
        <v>6919</v>
      </c>
      <c r="B215" s="82"/>
      <c r="C215" s="82"/>
    </row>
    <row r="216" spans="1:3" x14ac:dyDescent="0.2">
      <c r="A216" s="64" t="s">
        <v>6917</v>
      </c>
      <c r="B216" s="19"/>
    </row>
    <row r="217" spans="1:3" x14ac:dyDescent="0.2">
      <c r="A217" s="29" t="s">
        <v>46</v>
      </c>
      <c r="B217" s="19"/>
    </row>
    <row r="218" spans="1:3" x14ac:dyDescent="0.2">
      <c r="B218" s="19"/>
    </row>
    <row r="219" spans="1:3" x14ac:dyDescent="0.2">
      <c r="B219" s="19"/>
    </row>
    <row r="220" spans="1:3" x14ac:dyDescent="0.2">
      <c r="B220" s="19"/>
    </row>
    <row r="221" spans="1:3" x14ac:dyDescent="0.2">
      <c r="B221" s="19"/>
    </row>
    <row r="222" spans="1:3" x14ac:dyDescent="0.2">
      <c r="B222" s="19"/>
    </row>
    <row r="223" spans="1:3" x14ac:dyDescent="0.2">
      <c r="B223" s="19"/>
    </row>
    <row r="224" spans="1:3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</sheetData>
  <mergeCells count="1">
    <mergeCell ref="A215:C215"/>
  </mergeCells>
  <hyperlinks>
    <hyperlink ref="A215" r:id="rId1" xr:uid="{575B3ECC-C810-427A-A3F8-88C300C92E5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34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47</v>
      </c>
    </row>
    <row r="3" spans="1:3" x14ac:dyDescent="0.2">
      <c r="A3" s="4" t="s">
        <v>725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725</v>
      </c>
      <c r="C7" s="8" t="s">
        <v>727</v>
      </c>
    </row>
    <row r="8" spans="1:3" x14ac:dyDescent="0.2">
      <c r="A8" s="5" t="s">
        <v>32</v>
      </c>
      <c r="B8" s="5" t="s">
        <v>728</v>
      </c>
      <c r="C8" s="26">
        <v>498996</v>
      </c>
    </row>
    <row r="9" spans="1:3" x14ac:dyDescent="0.2">
      <c r="A9" s="5" t="s">
        <v>34</v>
      </c>
      <c r="B9" s="5" t="s">
        <v>729</v>
      </c>
      <c r="C9" s="26">
        <v>832104</v>
      </c>
    </row>
    <row r="10" spans="1:3" x14ac:dyDescent="0.2">
      <c r="A10" s="5" t="s">
        <v>36</v>
      </c>
      <c r="B10" s="5" t="s">
        <v>730</v>
      </c>
      <c r="C10" s="26">
        <v>2445252</v>
      </c>
    </row>
    <row r="11" spans="1:3" x14ac:dyDescent="0.2">
      <c r="A11" s="5"/>
      <c r="B11" s="5" t="s">
        <v>40</v>
      </c>
      <c r="C11" s="26">
        <v>3776355</v>
      </c>
    </row>
    <row r="12" spans="1:3" x14ac:dyDescent="0.2">
      <c r="A12" s="5" t="s">
        <v>41</v>
      </c>
      <c r="B12" s="5" t="s">
        <v>42</v>
      </c>
      <c r="C12" s="26">
        <v>0</v>
      </c>
    </row>
    <row r="13" spans="1:3" x14ac:dyDescent="0.2">
      <c r="A13" s="5" t="s">
        <v>43</v>
      </c>
      <c r="B13" s="5" t="s">
        <v>44</v>
      </c>
      <c r="C13" s="26">
        <v>0</v>
      </c>
    </row>
    <row r="14" spans="1:3" x14ac:dyDescent="0.2">
      <c r="A14" s="5"/>
      <c r="B14" s="5"/>
      <c r="C14" s="26"/>
    </row>
    <row r="15" spans="1:3" x14ac:dyDescent="0.2">
      <c r="A15" s="27"/>
      <c r="B15" s="27" t="s">
        <v>45</v>
      </c>
      <c r="C15" s="28">
        <v>3776355</v>
      </c>
    </row>
    <row r="16" spans="1:3" x14ac:dyDescent="0.2">
      <c r="A16" s="9"/>
      <c r="B16" s="18"/>
      <c r="C16" s="9"/>
    </row>
    <row r="17" spans="1:3" x14ac:dyDescent="0.2">
      <c r="A17" s="64" t="s">
        <v>6996</v>
      </c>
      <c r="B17" s="35"/>
      <c r="C17" s="35"/>
    </row>
    <row r="18" spans="1:3" x14ac:dyDescent="0.2">
      <c r="A18" s="83" t="s">
        <v>6919</v>
      </c>
      <c r="B18" s="83"/>
      <c r="C18" s="83"/>
    </row>
    <row r="19" spans="1:3" x14ac:dyDescent="0.2">
      <c r="A19" s="64" t="s">
        <v>6917</v>
      </c>
      <c r="B19" s="20"/>
      <c r="C19" s="12"/>
    </row>
    <row r="20" spans="1:3" x14ac:dyDescent="0.2">
      <c r="A20" s="29" t="s">
        <v>46</v>
      </c>
      <c r="B20" s="20"/>
      <c r="C20" s="12"/>
    </row>
    <row r="21" spans="1:3" x14ac:dyDescent="0.2">
      <c r="A21" s="29"/>
      <c r="B21" s="19"/>
    </row>
    <row r="22" spans="1:3" x14ac:dyDescent="0.2">
      <c r="B22" s="19"/>
    </row>
    <row r="23" spans="1:3" x14ac:dyDescent="0.2"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  <row r="1034" spans="2:2" x14ac:dyDescent="0.2">
      <c r="B1034" s="19"/>
    </row>
  </sheetData>
  <mergeCells count="1">
    <mergeCell ref="A18:C18"/>
  </mergeCells>
  <hyperlinks>
    <hyperlink ref="A18" r:id="rId1" xr:uid="{8D50984B-0BA2-4316-A6CE-9A572E9995D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6289</v>
      </c>
    </row>
    <row r="3" spans="1:3" x14ac:dyDescent="0.2">
      <c r="A3" s="4" t="s">
        <v>6795</v>
      </c>
    </row>
    <row r="4" spans="1:3" x14ac:dyDescent="0.2">
      <c r="A4" t="s">
        <v>6262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6795</v>
      </c>
      <c r="C7" s="8" t="s">
        <v>6263</v>
      </c>
    </row>
    <row r="8" spans="1:3" x14ac:dyDescent="0.2">
      <c r="A8" s="5" t="s">
        <v>1104</v>
      </c>
      <c r="B8" s="5" t="s">
        <v>6796</v>
      </c>
      <c r="C8" s="26">
        <v>100302</v>
      </c>
    </row>
    <row r="9" spans="1:3" x14ac:dyDescent="0.2">
      <c r="A9" s="5" t="s">
        <v>1106</v>
      </c>
      <c r="B9" s="5" t="s">
        <v>6797</v>
      </c>
      <c r="C9" s="26">
        <v>514992</v>
      </c>
    </row>
    <row r="10" spans="1:3" x14ac:dyDescent="0.2">
      <c r="A10" s="5" t="s">
        <v>1108</v>
      </c>
      <c r="B10" s="5" t="s">
        <v>6798</v>
      </c>
      <c r="C10" s="26">
        <v>598062</v>
      </c>
    </row>
    <row r="11" spans="1:3" x14ac:dyDescent="0.2">
      <c r="A11" s="5" t="s">
        <v>1110</v>
      </c>
      <c r="B11" s="5" t="s">
        <v>6799</v>
      </c>
      <c r="C11" s="26">
        <v>194910</v>
      </c>
    </row>
    <row r="12" spans="1:3" x14ac:dyDescent="0.2">
      <c r="A12" s="5" t="s">
        <v>1112</v>
      </c>
      <c r="B12" s="5" t="s">
        <v>6800</v>
      </c>
      <c r="C12" s="26">
        <v>73143</v>
      </c>
    </row>
    <row r="13" spans="1:3" x14ac:dyDescent="0.2">
      <c r="A13" s="5" t="s">
        <v>1114</v>
      </c>
      <c r="B13" s="5" t="s">
        <v>6801</v>
      </c>
      <c r="C13" s="26">
        <v>35889</v>
      </c>
    </row>
    <row r="14" spans="1:3" x14ac:dyDescent="0.2">
      <c r="A14" s="5"/>
      <c r="B14" s="5" t="s">
        <v>6268</v>
      </c>
      <c r="C14" s="26">
        <v>1517298</v>
      </c>
    </row>
    <row r="15" spans="1:3" x14ac:dyDescent="0.2">
      <c r="A15" s="5" t="s">
        <v>2726</v>
      </c>
      <c r="B15" s="5" t="s">
        <v>42</v>
      </c>
      <c r="C15" s="26">
        <v>7506</v>
      </c>
    </row>
    <row r="16" spans="1:3" x14ac:dyDescent="0.2">
      <c r="A16" s="5" t="s">
        <v>1129</v>
      </c>
      <c r="B16" s="5" t="s">
        <v>44</v>
      </c>
      <c r="C16" s="26">
        <v>128988</v>
      </c>
    </row>
    <row r="17" spans="1:3" x14ac:dyDescent="0.2">
      <c r="A17" s="5"/>
      <c r="B17" s="5"/>
      <c r="C17" s="26"/>
    </row>
    <row r="18" spans="1:3" x14ac:dyDescent="0.2">
      <c r="A18" s="5"/>
      <c r="B18" s="27" t="s">
        <v>6269</v>
      </c>
      <c r="C18" s="28">
        <v>1653792</v>
      </c>
    </row>
    <row r="19" spans="1:3" x14ac:dyDescent="0.2">
      <c r="A19" s="9"/>
      <c r="B19" s="18"/>
      <c r="C19" s="9"/>
    </row>
    <row r="20" spans="1:3" x14ac:dyDescent="0.2">
      <c r="A20" s="64" t="s">
        <v>7033</v>
      </c>
      <c r="B20" s="19"/>
    </row>
    <row r="21" spans="1:3" x14ac:dyDescent="0.2">
      <c r="A21" s="82" t="s">
        <v>6919</v>
      </c>
      <c r="B21" s="82"/>
      <c r="C21" s="82"/>
    </row>
    <row r="22" spans="1:3" x14ac:dyDescent="0.2">
      <c r="A22" s="64" t="s">
        <v>6917</v>
      </c>
      <c r="B22" s="19"/>
    </row>
    <row r="23" spans="1:3" x14ac:dyDescent="0.2">
      <c r="A23" s="29" t="s">
        <v>46</v>
      </c>
      <c r="B23" s="19"/>
    </row>
    <row r="24" spans="1:3" x14ac:dyDescent="0.2"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1:C21"/>
  </mergeCells>
  <hyperlinks>
    <hyperlink ref="A21" r:id="rId1" xr:uid="{BA5DB480-D973-4460-A630-BE4AC46B079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6355</v>
      </c>
    </row>
    <row r="3" spans="1:3" x14ac:dyDescent="0.2">
      <c r="A3" s="4" t="s">
        <v>6802</v>
      </c>
    </row>
    <row r="4" spans="1:3" x14ac:dyDescent="0.2">
      <c r="A4" t="s">
        <v>6248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6802</v>
      </c>
      <c r="C7" s="8" t="s">
        <v>6249</v>
      </c>
    </row>
    <row r="8" spans="1:3" x14ac:dyDescent="0.2">
      <c r="A8" s="5" t="s">
        <v>1106</v>
      </c>
      <c r="B8" s="5" t="s">
        <v>6803</v>
      </c>
      <c r="C8" s="26">
        <v>3711</v>
      </c>
    </row>
    <row r="9" spans="1:3" x14ac:dyDescent="0.2">
      <c r="A9" s="5" t="s">
        <v>1108</v>
      </c>
      <c r="B9" s="5" t="s">
        <v>6804</v>
      </c>
      <c r="C9" s="26">
        <v>10203</v>
      </c>
    </row>
    <row r="10" spans="1:3" x14ac:dyDescent="0.2">
      <c r="A10" s="5" t="s">
        <v>1110</v>
      </c>
      <c r="B10" s="5" t="s">
        <v>6805</v>
      </c>
      <c r="C10" s="26">
        <v>51981</v>
      </c>
    </row>
    <row r="11" spans="1:3" x14ac:dyDescent="0.2">
      <c r="A11" s="5" t="s">
        <v>1112</v>
      </c>
      <c r="B11" s="5" t="s">
        <v>6806</v>
      </c>
      <c r="C11" s="26">
        <v>135111</v>
      </c>
    </row>
    <row r="12" spans="1:3" x14ac:dyDescent="0.2">
      <c r="A12" s="5" t="s">
        <v>1114</v>
      </c>
      <c r="B12" s="5" t="s">
        <v>6807</v>
      </c>
      <c r="C12" s="26">
        <v>235251</v>
      </c>
    </row>
    <row r="13" spans="1:3" x14ac:dyDescent="0.2">
      <c r="A13" s="5" t="s">
        <v>1116</v>
      </c>
      <c r="B13" s="5" t="s">
        <v>6808</v>
      </c>
      <c r="C13" s="26">
        <v>436599</v>
      </c>
    </row>
    <row r="14" spans="1:3" x14ac:dyDescent="0.2">
      <c r="A14" s="5" t="s">
        <v>1118</v>
      </c>
      <c r="B14" s="5" t="s">
        <v>6809</v>
      </c>
      <c r="C14" s="26">
        <v>318141</v>
      </c>
    </row>
    <row r="15" spans="1:3" x14ac:dyDescent="0.2">
      <c r="A15" s="5" t="s">
        <v>1120</v>
      </c>
      <c r="B15" s="5" t="s">
        <v>6810</v>
      </c>
      <c r="C15" s="26">
        <v>222825</v>
      </c>
    </row>
    <row r="16" spans="1:3" x14ac:dyDescent="0.2">
      <c r="A16" s="5" t="s">
        <v>1122</v>
      </c>
      <c r="B16" s="5" t="s">
        <v>6811</v>
      </c>
      <c r="C16" s="26">
        <v>122301</v>
      </c>
    </row>
    <row r="17" spans="1:3" x14ac:dyDescent="0.2">
      <c r="A17" s="5" t="s">
        <v>1124</v>
      </c>
      <c r="B17" s="5" t="s">
        <v>6812</v>
      </c>
      <c r="C17" s="26">
        <v>55923</v>
      </c>
    </row>
    <row r="18" spans="1:3" x14ac:dyDescent="0.2">
      <c r="A18" s="5" t="s">
        <v>1126</v>
      </c>
      <c r="B18" s="5" t="s">
        <v>6813</v>
      </c>
      <c r="C18" s="26">
        <v>25533</v>
      </c>
    </row>
    <row r="19" spans="1:3" x14ac:dyDescent="0.2">
      <c r="A19" s="5" t="s">
        <v>2734</v>
      </c>
      <c r="B19" s="5" t="s">
        <v>6814</v>
      </c>
      <c r="C19" s="26">
        <v>13029</v>
      </c>
    </row>
    <row r="20" spans="1:3" x14ac:dyDescent="0.2">
      <c r="A20" s="5" t="s">
        <v>4813</v>
      </c>
      <c r="B20" s="5" t="s">
        <v>6815</v>
      </c>
      <c r="C20" s="26">
        <v>7053</v>
      </c>
    </row>
    <row r="21" spans="1:3" x14ac:dyDescent="0.2">
      <c r="A21" s="5" t="s">
        <v>6092</v>
      </c>
      <c r="B21" s="5" t="s">
        <v>6816</v>
      </c>
      <c r="C21" s="26">
        <v>4251</v>
      </c>
    </row>
    <row r="22" spans="1:3" x14ac:dyDescent="0.2">
      <c r="A22" s="5" t="s">
        <v>2735</v>
      </c>
      <c r="B22" s="5" t="s">
        <v>6817</v>
      </c>
      <c r="C22" s="26">
        <v>3099</v>
      </c>
    </row>
    <row r="23" spans="1:3" x14ac:dyDescent="0.2">
      <c r="A23" s="5" t="s">
        <v>6103</v>
      </c>
      <c r="B23" s="5" t="s">
        <v>6818</v>
      </c>
      <c r="C23" s="26">
        <v>2340</v>
      </c>
    </row>
    <row r="24" spans="1:3" x14ac:dyDescent="0.2">
      <c r="A24" s="5" t="s">
        <v>6104</v>
      </c>
      <c r="B24" s="5" t="s">
        <v>6819</v>
      </c>
      <c r="C24" s="26">
        <v>1527</v>
      </c>
    </row>
    <row r="25" spans="1:3" x14ac:dyDescent="0.2">
      <c r="A25" s="5" t="s">
        <v>6105</v>
      </c>
      <c r="B25" s="5" t="s">
        <v>6820</v>
      </c>
      <c r="C25" s="26">
        <v>1047</v>
      </c>
    </row>
    <row r="26" spans="1:3" x14ac:dyDescent="0.2">
      <c r="A26" s="5" t="s">
        <v>6106</v>
      </c>
      <c r="B26" s="5" t="s">
        <v>6821</v>
      </c>
      <c r="C26" s="26">
        <v>654</v>
      </c>
    </row>
    <row r="27" spans="1:3" x14ac:dyDescent="0.2">
      <c r="A27" s="5" t="s">
        <v>4844</v>
      </c>
      <c r="B27" s="5" t="s">
        <v>6822</v>
      </c>
      <c r="C27" s="26">
        <v>12723</v>
      </c>
    </row>
    <row r="28" spans="1:3" x14ac:dyDescent="0.2">
      <c r="A28" s="5"/>
      <c r="B28" s="5" t="s">
        <v>6258</v>
      </c>
      <c r="C28" s="26">
        <v>1663305</v>
      </c>
    </row>
    <row r="29" spans="1:3" x14ac:dyDescent="0.2">
      <c r="A29" s="5" t="s">
        <v>2726</v>
      </c>
      <c r="B29" s="5" t="s">
        <v>42</v>
      </c>
      <c r="C29" s="26">
        <v>93</v>
      </c>
    </row>
    <row r="30" spans="1:3" x14ac:dyDescent="0.2">
      <c r="A30" s="5" t="s">
        <v>1129</v>
      </c>
      <c r="B30" s="5" t="s">
        <v>44</v>
      </c>
      <c r="C30" s="26">
        <v>912</v>
      </c>
    </row>
    <row r="31" spans="1:3" x14ac:dyDescent="0.2">
      <c r="A31" s="5"/>
      <c r="B31" s="5"/>
      <c r="C31" s="26"/>
    </row>
    <row r="32" spans="1:3" x14ac:dyDescent="0.2">
      <c r="A32" s="5"/>
      <c r="B32" s="27" t="s">
        <v>6259</v>
      </c>
      <c r="C32" s="28">
        <v>1664313</v>
      </c>
    </row>
    <row r="33" spans="1:3" x14ac:dyDescent="0.2">
      <c r="A33" s="9"/>
      <c r="B33" s="18"/>
      <c r="C33" s="9"/>
    </row>
    <row r="34" spans="1:3" x14ac:dyDescent="0.2">
      <c r="A34" s="64" t="s">
        <v>7034</v>
      </c>
      <c r="B34" s="19"/>
    </row>
    <row r="35" spans="1:3" x14ac:dyDescent="0.2">
      <c r="A35" s="82" t="s">
        <v>6919</v>
      </c>
      <c r="B35" s="82"/>
      <c r="C35" s="82"/>
    </row>
    <row r="36" spans="1:3" x14ac:dyDescent="0.2">
      <c r="A36" s="64" t="s">
        <v>6917</v>
      </c>
      <c r="B36" s="19"/>
    </row>
    <row r="37" spans="1:3" x14ac:dyDescent="0.2">
      <c r="A37" s="29" t="s">
        <v>46</v>
      </c>
      <c r="B37" s="19"/>
    </row>
    <row r="38" spans="1:3" x14ac:dyDescent="0.2">
      <c r="B38" s="19"/>
    </row>
    <row r="39" spans="1:3" x14ac:dyDescent="0.2">
      <c r="B39" s="19"/>
    </row>
    <row r="40" spans="1:3" x14ac:dyDescent="0.2">
      <c r="B40" s="19"/>
    </row>
    <row r="41" spans="1:3" x14ac:dyDescent="0.2">
      <c r="B41" s="19"/>
    </row>
    <row r="42" spans="1:3" x14ac:dyDescent="0.2">
      <c r="B42" s="19"/>
    </row>
    <row r="43" spans="1:3" x14ac:dyDescent="0.2">
      <c r="B43" s="19"/>
    </row>
    <row r="44" spans="1:3" x14ac:dyDescent="0.2">
      <c r="B44" s="19"/>
    </row>
    <row r="45" spans="1:3" x14ac:dyDescent="0.2">
      <c r="B45" s="19"/>
    </row>
    <row r="46" spans="1:3" x14ac:dyDescent="0.2">
      <c r="B46" s="19"/>
    </row>
    <row r="47" spans="1:3" x14ac:dyDescent="0.2">
      <c r="B47" s="19"/>
    </row>
    <row r="48" spans="1:3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35:C35"/>
  </mergeCells>
  <hyperlinks>
    <hyperlink ref="A35" r:id="rId1" xr:uid="{CDE15457-97FE-47ED-83E4-CF14DE7BABCA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63.7109375" customWidth="1"/>
    <col min="3" max="3" width="18.7109375" customWidth="1"/>
  </cols>
  <sheetData>
    <row r="1" spans="1:3" x14ac:dyDescent="0.2">
      <c r="A1" s="19" t="s">
        <v>6356</v>
      </c>
    </row>
    <row r="3" spans="1:3" x14ac:dyDescent="0.2">
      <c r="A3" s="4" t="s">
        <v>6823</v>
      </c>
    </row>
    <row r="4" spans="1:3" x14ac:dyDescent="0.2">
      <c r="A4" t="s">
        <v>6824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6823</v>
      </c>
      <c r="C7" s="8" t="s">
        <v>6825</v>
      </c>
    </row>
    <row r="8" spans="1:3" x14ac:dyDescent="0.2">
      <c r="A8" s="5" t="s">
        <v>1126</v>
      </c>
      <c r="B8" s="5" t="s">
        <v>6826</v>
      </c>
      <c r="C8" s="26">
        <v>440025</v>
      </c>
    </row>
    <row r="9" spans="1:3" x14ac:dyDescent="0.2">
      <c r="A9" s="5" t="s">
        <v>2734</v>
      </c>
      <c r="B9" s="5" t="s">
        <v>6827</v>
      </c>
      <c r="C9" s="26">
        <v>11190</v>
      </c>
    </row>
    <row r="10" spans="1:3" x14ac:dyDescent="0.2">
      <c r="A10" s="5" t="s">
        <v>4813</v>
      </c>
      <c r="B10" s="5" t="s">
        <v>6828</v>
      </c>
      <c r="C10" s="26">
        <v>63105</v>
      </c>
    </row>
    <row r="11" spans="1:3" x14ac:dyDescent="0.2">
      <c r="A11" s="5" t="s">
        <v>6092</v>
      </c>
      <c r="B11" s="5" t="s">
        <v>6829</v>
      </c>
      <c r="C11" s="26">
        <v>1674</v>
      </c>
    </row>
    <row r="12" spans="1:3" x14ac:dyDescent="0.2">
      <c r="A12" s="5" t="s">
        <v>2735</v>
      </c>
      <c r="B12" s="5" t="s">
        <v>6830</v>
      </c>
      <c r="C12" s="26">
        <v>6393</v>
      </c>
    </row>
    <row r="13" spans="1:3" ht="22.5" x14ac:dyDescent="0.2">
      <c r="A13" s="5" t="s">
        <v>6103</v>
      </c>
      <c r="B13" s="39" t="s">
        <v>6831</v>
      </c>
      <c r="C13" s="26">
        <v>4668</v>
      </c>
    </row>
    <row r="14" spans="1:3" x14ac:dyDescent="0.2">
      <c r="A14" s="5"/>
      <c r="B14" s="5" t="s">
        <v>6268</v>
      </c>
      <c r="C14" s="26">
        <v>527058</v>
      </c>
    </row>
    <row r="15" spans="1:3" x14ac:dyDescent="0.2">
      <c r="A15" s="5" t="s">
        <v>6119</v>
      </c>
      <c r="B15" s="5" t="s">
        <v>1094</v>
      </c>
      <c r="C15" s="26">
        <v>3</v>
      </c>
    </row>
    <row r="16" spans="1:3" x14ac:dyDescent="0.2">
      <c r="A16" s="5" t="s">
        <v>2726</v>
      </c>
      <c r="B16" s="5" t="s">
        <v>42</v>
      </c>
      <c r="C16" s="26">
        <v>0</v>
      </c>
    </row>
    <row r="17" spans="1:3" x14ac:dyDescent="0.2">
      <c r="A17" s="5" t="s">
        <v>1129</v>
      </c>
      <c r="B17" s="5" t="s">
        <v>44</v>
      </c>
      <c r="C17" s="26">
        <v>792</v>
      </c>
    </row>
    <row r="18" spans="1:3" x14ac:dyDescent="0.2">
      <c r="A18" s="5"/>
      <c r="B18" s="5"/>
      <c r="C18" s="26"/>
    </row>
    <row r="19" spans="1:3" x14ac:dyDescent="0.2">
      <c r="A19" s="5"/>
      <c r="B19" s="27" t="s">
        <v>6269</v>
      </c>
      <c r="C19" s="28">
        <v>527853</v>
      </c>
    </row>
    <row r="20" spans="1:3" x14ac:dyDescent="0.2">
      <c r="A20" s="9"/>
      <c r="B20" s="18"/>
      <c r="C20" s="9"/>
    </row>
    <row r="21" spans="1:3" x14ac:dyDescent="0.2">
      <c r="A21" s="64" t="s">
        <v>7035</v>
      </c>
      <c r="B21" s="19"/>
    </row>
    <row r="22" spans="1:3" x14ac:dyDescent="0.2">
      <c r="A22" s="82" t="s">
        <v>6919</v>
      </c>
      <c r="B22" s="82"/>
    </row>
    <row r="23" spans="1:3" x14ac:dyDescent="0.2">
      <c r="A23" s="64" t="s">
        <v>6917</v>
      </c>
      <c r="B23" s="19"/>
    </row>
    <row r="24" spans="1:3" x14ac:dyDescent="0.2">
      <c r="A24" s="29" t="s">
        <v>46</v>
      </c>
      <c r="B24" s="19"/>
    </row>
    <row r="25" spans="1:3" x14ac:dyDescent="0.2"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2:B22"/>
  </mergeCells>
  <hyperlinks>
    <hyperlink ref="A22" r:id="rId1" xr:uid="{0CB926B0-233F-475A-8370-8D4B005363A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63.7109375" customWidth="1"/>
    <col min="3" max="3" width="18.7109375" customWidth="1"/>
  </cols>
  <sheetData>
    <row r="1" spans="1:3" x14ac:dyDescent="0.2">
      <c r="A1" s="19" t="s">
        <v>6366</v>
      </c>
    </row>
    <row r="3" spans="1:3" x14ac:dyDescent="0.2">
      <c r="A3" s="4" t="s">
        <v>6832</v>
      </c>
    </row>
    <row r="4" spans="1:3" x14ac:dyDescent="0.2">
      <c r="A4" t="s">
        <v>6262</v>
      </c>
    </row>
    <row r="5" spans="1:3" x14ac:dyDescent="0.2">
      <c r="A5" t="s">
        <v>19</v>
      </c>
    </row>
    <row r="7" spans="1:3" ht="22.5" x14ac:dyDescent="0.2">
      <c r="A7" s="6" t="s">
        <v>24</v>
      </c>
      <c r="B7" s="32" t="s">
        <v>6832</v>
      </c>
      <c r="C7" s="8" t="s">
        <v>6263</v>
      </c>
    </row>
    <row r="8" spans="1:3" x14ac:dyDescent="0.2">
      <c r="A8" s="5" t="s">
        <v>1124</v>
      </c>
      <c r="B8" s="38" t="s">
        <v>6833</v>
      </c>
      <c r="C8" s="26">
        <v>76989</v>
      </c>
    </row>
    <row r="9" spans="1:3" x14ac:dyDescent="0.2">
      <c r="A9" s="5" t="s">
        <v>1126</v>
      </c>
      <c r="B9" s="38" t="s">
        <v>6834</v>
      </c>
      <c r="C9" s="26">
        <v>459414</v>
      </c>
    </row>
    <row r="10" spans="1:3" ht="12.75" customHeight="1" x14ac:dyDescent="0.2">
      <c r="A10" s="5" t="s">
        <v>2734</v>
      </c>
      <c r="B10" s="38" t="s">
        <v>6835</v>
      </c>
      <c r="C10" s="26">
        <v>310974</v>
      </c>
    </row>
    <row r="11" spans="1:3" ht="12.75" customHeight="1" x14ac:dyDescent="0.2">
      <c r="A11" s="5" t="s">
        <v>4844</v>
      </c>
      <c r="B11" s="38" t="s">
        <v>6836</v>
      </c>
      <c r="C11" s="26">
        <v>1806</v>
      </c>
    </row>
    <row r="12" spans="1:3" x14ac:dyDescent="0.2">
      <c r="A12" s="5" t="s">
        <v>4815</v>
      </c>
      <c r="B12" s="38" t="s">
        <v>6837</v>
      </c>
      <c r="C12" s="26">
        <v>527853</v>
      </c>
    </row>
    <row r="13" spans="1:3" x14ac:dyDescent="0.2">
      <c r="A13" s="5" t="s">
        <v>4817</v>
      </c>
      <c r="B13" s="38" t="s">
        <v>6838</v>
      </c>
      <c r="C13" s="26">
        <v>56472</v>
      </c>
    </row>
    <row r="14" spans="1:3" x14ac:dyDescent="0.2">
      <c r="A14" s="5" t="s">
        <v>6839</v>
      </c>
      <c r="B14" s="38" t="s">
        <v>6840</v>
      </c>
      <c r="C14" s="26">
        <v>23535</v>
      </c>
    </row>
    <row r="15" spans="1:3" x14ac:dyDescent="0.2">
      <c r="A15" s="5" t="s">
        <v>4826</v>
      </c>
      <c r="B15" s="38" t="s">
        <v>6841</v>
      </c>
      <c r="C15" s="26">
        <v>87663</v>
      </c>
    </row>
    <row r="16" spans="1:3" x14ac:dyDescent="0.2">
      <c r="A16" s="5" t="s">
        <v>4828</v>
      </c>
      <c r="B16" s="38" t="s">
        <v>6842</v>
      </c>
      <c r="C16" s="26">
        <v>108354</v>
      </c>
    </row>
    <row r="17" spans="1:3" x14ac:dyDescent="0.2">
      <c r="A17" s="5"/>
      <c r="B17" s="5" t="s">
        <v>6268</v>
      </c>
      <c r="C17" s="26">
        <v>1653060</v>
      </c>
    </row>
    <row r="18" spans="1:3" x14ac:dyDescent="0.2">
      <c r="A18" s="5" t="s">
        <v>2726</v>
      </c>
      <c r="B18" s="5" t="s">
        <v>42</v>
      </c>
      <c r="C18" s="26">
        <v>0</v>
      </c>
    </row>
    <row r="19" spans="1:3" x14ac:dyDescent="0.2">
      <c r="A19" s="5" t="s">
        <v>1129</v>
      </c>
      <c r="B19" s="5" t="s">
        <v>44</v>
      </c>
      <c r="C19" s="26">
        <v>726</v>
      </c>
    </row>
    <row r="20" spans="1:3" x14ac:dyDescent="0.2">
      <c r="A20" s="5"/>
      <c r="B20" s="5"/>
      <c r="C20" s="26"/>
    </row>
    <row r="21" spans="1:3" x14ac:dyDescent="0.2">
      <c r="A21" s="5"/>
      <c r="B21" s="27" t="s">
        <v>6269</v>
      </c>
      <c r="C21" s="28">
        <v>1653792</v>
      </c>
    </row>
    <row r="22" spans="1:3" x14ac:dyDescent="0.2">
      <c r="A22" s="9"/>
      <c r="B22" s="18"/>
      <c r="C22" s="9"/>
    </row>
    <row r="23" spans="1:3" x14ac:dyDescent="0.2">
      <c r="A23" s="64" t="s">
        <v>7036</v>
      </c>
      <c r="B23" s="19"/>
    </row>
    <row r="24" spans="1:3" x14ac:dyDescent="0.2">
      <c r="A24" s="82" t="s">
        <v>6919</v>
      </c>
      <c r="B24" s="82"/>
    </row>
    <row r="25" spans="1:3" x14ac:dyDescent="0.2">
      <c r="A25" s="64" t="s">
        <v>6917</v>
      </c>
      <c r="B25" s="19"/>
    </row>
    <row r="26" spans="1:3" x14ac:dyDescent="0.2">
      <c r="A26" s="29" t="s">
        <v>46</v>
      </c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4:B24"/>
  </mergeCells>
  <hyperlinks>
    <hyperlink ref="A24" r:id="rId1" xr:uid="{61C9C7E0-12E7-4A47-8EC9-6B5B66E40BB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9.140625" customWidth="1"/>
    <col min="2" max="2" width="33.7109375" customWidth="1"/>
    <col min="3" max="3" width="18.7109375" customWidth="1"/>
  </cols>
  <sheetData>
    <row r="1" spans="1:3" x14ac:dyDescent="0.2">
      <c r="A1" s="19" t="s">
        <v>6367</v>
      </c>
    </row>
    <row r="3" spans="1:3" x14ac:dyDescent="0.2">
      <c r="A3" s="4" t="s">
        <v>6848</v>
      </c>
    </row>
    <row r="4" spans="1:3" x14ac:dyDescent="0.2">
      <c r="A4" s="34" t="s">
        <v>6824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6848</v>
      </c>
      <c r="C7" s="8" t="s">
        <v>6825</v>
      </c>
    </row>
    <row r="8" spans="1:3" x14ac:dyDescent="0.2">
      <c r="A8" s="5" t="s">
        <v>1106</v>
      </c>
      <c r="B8" s="5" t="s">
        <v>6843</v>
      </c>
      <c r="C8" s="26">
        <v>2940</v>
      </c>
    </row>
    <row r="9" spans="1:3" x14ac:dyDescent="0.2">
      <c r="A9" s="5" t="s">
        <v>1108</v>
      </c>
      <c r="B9" s="5" t="s">
        <v>6903</v>
      </c>
      <c r="C9" s="26">
        <v>16149</v>
      </c>
    </row>
    <row r="10" spans="1:3" x14ac:dyDescent="0.2">
      <c r="A10" s="5" t="s">
        <v>1110</v>
      </c>
      <c r="B10" s="5" t="s">
        <v>6904</v>
      </c>
      <c r="C10" s="26">
        <v>14874</v>
      </c>
    </row>
    <row r="11" spans="1:3" x14ac:dyDescent="0.2">
      <c r="A11" s="5" t="s">
        <v>1112</v>
      </c>
      <c r="B11" s="5" t="s">
        <v>6905</v>
      </c>
      <c r="C11" s="26">
        <v>31146</v>
      </c>
    </row>
    <row r="12" spans="1:3" x14ac:dyDescent="0.2">
      <c r="A12" s="5" t="s">
        <v>1114</v>
      </c>
      <c r="B12" s="5" t="s">
        <v>6906</v>
      </c>
      <c r="C12" s="26">
        <v>15492</v>
      </c>
    </row>
    <row r="13" spans="1:3" x14ac:dyDescent="0.2">
      <c r="A13" s="5" t="s">
        <v>1116</v>
      </c>
      <c r="B13" s="5" t="s">
        <v>6907</v>
      </c>
      <c r="C13" s="26">
        <v>20616</v>
      </c>
    </row>
    <row r="14" spans="1:3" x14ac:dyDescent="0.2">
      <c r="A14" s="5" t="s">
        <v>1118</v>
      </c>
      <c r="B14" s="5" t="s">
        <v>6908</v>
      </c>
      <c r="C14" s="26">
        <v>14415</v>
      </c>
    </row>
    <row r="15" spans="1:3" x14ac:dyDescent="0.2">
      <c r="A15" s="5" t="s">
        <v>1120</v>
      </c>
      <c r="B15" s="5" t="s">
        <v>6909</v>
      </c>
      <c r="C15" s="26">
        <v>42069</v>
      </c>
    </row>
    <row r="16" spans="1:3" x14ac:dyDescent="0.2">
      <c r="A16" s="5" t="s">
        <v>1122</v>
      </c>
      <c r="B16" s="5" t="s">
        <v>6910</v>
      </c>
      <c r="C16" s="26">
        <v>50133</v>
      </c>
    </row>
    <row r="17" spans="1:5" x14ac:dyDescent="0.2">
      <c r="A17" s="5" t="s">
        <v>1124</v>
      </c>
      <c r="B17" s="5" t="s">
        <v>6911</v>
      </c>
      <c r="C17" s="26">
        <v>55506</v>
      </c>
    </row>
    <row r="18" spans="1:5" x14ac:dyDescent="0.2">
      <c r="A18" s="5" t="s">
        <v>1126</v>
      </c>
      <c r="B18" s="5" t="s">
        <v>6912</v>
      </c>
      <c r="C18" s="26">
        <v>59070</v>
      </c>
    </row>
    <row r="19" spans="1:5" x14ac:dyDescent="0.2">
      <c r="A19" s="5" t="s">
        <v>2734</v>
      </c>
      <c r="B19" s="5" t="s">
        <v>6913</v>
      </c>
      <c r="C19" s="26">
        <v>48018</v>
      </c>
    </row>
    <row r="20" spans="1:5" x14ac:dyDescent="0.2">
      <c r="A20" s="5" t="s">
        <v>4813</v>
      </c>
      <c r="B20" s="5" t="s">
        <v>6914</v>
      </c>
      <c r="C20" s="26">
        <v>44073</v>
      </c>
    </row>
    <row r="21" spans="1:5" x14ac:dyDescent="0.2">
      <c r="A21" s="5" t="s">
        <v>6092</v>
      </c>
      <c r="B21" s="5" t="s">
        <v>6915</v>
      </c>
      <c r="C21" s="26">
        <v>31017</v>
      </c>
    </row>
    <row r="22" spans="1:5" x14ac:dyDescent="0.2">
      <c r="A22" s="5" t="s">
        <v>2735</v>
      </c>
      <c r="B22" s="5" t="s">
        <v>6916</v>
      </c>
      <c r="C22" s="26">
        <v>23166</v>
      </c>
    </row>
    <row r="23" spans="1:5" x14ac:dyDescent="0.2">
      <c r="A23" s="5" t="s">
        <v>6103</v>
      </c>
      <c r="B23" s="5" t="s">
        <v>6844</v>
      </c>
      <c r="C23" s="26">
        <v>53151</v>
      </c>
      <c r="E23" s="21"/>
    </row>
    <row r="24" spans="1:5" x14ac:dyDescent="0.2">
      <c r="A24" s="5"/>
      <c r="B24" s="5" t="s">
        <v>6268</v>
      </c>
      <c r="C24" s="26">
        <v>521838</v>
      </c>
      <c r="D24" s="21"/>
      <c r="E24" s="21"/>
    </row>
    <row r="25" spans="1:5" x14ac:dyDescent="0.2">
      <c r="A25" s="5" t="s">
        <v>2726</v>
      </c>
      <c r="B25" s="5" t="s">
        <v>42</v>
      </c>
      <c r="C25" s="26">
        <v>2814</v>
      </c>
    </row>
    <row r="26" spans="1:5" x14ac:dyDescent="0.2">
      <c r="A26" s="5" t="s">
        <v>1129</v>
      </c>
      <c r="B26" s="5" t="s">
        <v>44</v>
      </c>
      <c r="C26" s="26">
        <v>3201</v>
      </c>
    </row>
    <row r="27" spans="1:5" x14ac:dyDescent="0.2">
      <c r="A27" s="5"/>
      <c r="B27" s="5"/>
      <c r="C27" s="26"/>
    </row>
    <row r="28" spans="1:5" x14ac:dyDescent="0.2">
      <c r="A28" s="5"/>
      <c r="B28" s="27" t="s">
        <v>6269</v>
      </c>
      <c r="C28" s="28">
        <v>527853</v>
      </c>
    </row>
    <row r="29" spans="1:5" x14ac:dyDescent="0.2">
      <c r="A29" s="9"/>
      <c r="B29" s="18"/>
      <c r="C29" s="9"/>
    </row>
    <row r="30" spans="1:5" x14ac:dyDescent="0.2">
      <c r="A30" s="64" t="s">
        <v>7037</v>
      </c>
      <c r="B30" s="19"/>
    </row>
    <row r="31" spans="1:5" x14ac:dyDescent="0.2">
      <c r="A31" s="82" t="s">
        <v>6919</v>
      </c>
      <c r="B31" s="82"/>
      <c r="C31" s="82"/>
    </row>
    <row r="32" spans="1:5" x14ac:dyDescent="0.2">
      <c r="A32" s="64" t="s">
        <v>6917</v>
      </c>
      <c r="B32" s="19"/>
    </row>
    <row r="33" spans="1:2" x14ac:dyDescent="0.2">
      <c r="A33" s="29" t="s">
        <v>46</v>
      </c>
      <c r="B33" s="19"/>
    </row>
    <row r="34" spans="1:2" x14ac:dyDescent="0.2">
      <c r="B34" s="19"/>
    </row>
    <row r="35" spans="1:2" x14ac:dyDescent="0.2">
      <c r="B35" s="19"/>
    </row>
    <row r="36" spans="1:2" x14ac:dyDescent="0.2">
      <c r="B36" s="19"/>
    </row>
    <row r="37" spans="1:2" x14ac:dyDescent="0.2">
      <c r="B37" s="19"/>
    </row>
    <row r="38" spans="1:2" x14ac:dyDescent="0.2">
      <c r="B38" s="19"/>
    </row>
    <row r="39" spans="1:2" x14ac:dyDescent="0.2">
      <c r="B39" s="19"/>
    </row>
    <row r="40" spans="1:2" x14ac:dyDescent="0.2">
      <c r="B40" s="19"/>
    </row>
    <row r="41" spans="1:2" x14ac:dyDescent="0.2">
      <c r="B41" s="19"/>
    </row>
    <row r="42" spans="1:2" x14ac:dyDescent="0.2">
      <c r="B42" s="19"/>
    </row>
    <row r="43" spans="1:2" x14ac:dyDescent="0.2">
      <c r="B43" s="19"/>
    </row>
    <row r="44" spans="1:2" x14ac:dyDescent="0.2">
      <c r="B44" s="19"/>
    </row>
    <row r="45" spans="1:2" x14ac:dyDescent="0.2">
      <c r="B45" s="19"/>
    </row>
    <row r="46" spans="1:2" x14ac:dyDescent="0.2">
      <c r="B46" s="19"/>
    </row>
    <row r="47" spans="1:2" x14ac:dyDescent="0.2">
      <c r="B47" s="19"/>
    </row>
    <row r="48" spans="1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31:C31"/>
  </mergeCells>
  <hyperlinks>
    <hyperlink ref="A31" r:id="rId1" xr:uid="{81365D83-E45A-410C-8EC9-90E312E5ABD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34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4" width="18.7109375" customWidth="1"/>
  </cols>
  <sheetData>
    <row r="1" spans="1:4" x14ac:dyDescent="0.2">
      <c r="A1" s="19" t="s">
        <v>172</v>
      </c>
    </row>
    <row r="3" spans="1:4" x14ac:dyDescent="0.2">
      <c r="A3" s="4" t="s">
        <v>732</v>
      </c>
    </row>
    <row r="4" spans="1:4" x14ac:dyDescent="0.2">
      <c r="A4" t="s">
        <v>49</v>
      </c>
    </row>
    <row r="5" spans="1:4" x14ac:dyDescent="0.2">
      <c r="A5" t="s">
        <v>19</v>
      </c>
    </row>
    <row r="7" spans="1:4" ht="22.5" x14ac:dyDescent="0.2">
      <c r="A7" s="6" t="s">
        <v>24</v>
      </c>
      <c r="B7" s="32" t="s">
        <v>733</v>
      </c>
      <c r="C7" s="7" t="s">
        <v>50</v>
      </c>
      <c r="D7" s="8" t="s">
        <v>51</v>
      </c>
    </row>
    <row r="8" spans="1:4" x14ac:dyDescent="0.2">
      <c r="A8" s="5" t="s">
        <v>734</v>
      </c>
      <c r="B8" s="5" t="s">
        <v>735</v>
      </c>
      <c r="C8" s="26">
        <v>38187</v>
      </c>
      <c r="D8" s="26">
        <v>34632</v>
      </c>
    </row>
    <row r="9" spans="1:4" x14ac:dyDescent="0.2">
      <c r="A9" s="5" t="s">
        <v>736</v>
      </c>
      <c r="B9" s="5" t="s">
        <v>737</v>
      </c>
      <c r="C9" s="26">
        <v>3025587</v>
      </c>
      <c r="D9" s="26">
        <v>3013440</v>
      </c>
    </row>
    <row r="10" spans="1:4" x14ac:dyDescent="0.2">
      <c r="A10" s="5" t="s">
        <v>738</v>
      </c>
      <c r="B10" s="5" t="s">
        <v>739</v>
      </c>
      <c r="C10" s="26">
        <v>16545</v>
      </c>
      <c r="D10" s="26">
        <v>11607</v>
      </c>
    </row>
    <row r="11" spans="1:4" x14ac:dyDescent="0.2">
      <c r="A11" s="5" t="s">
        <v>740</v>
      </c>
      <c r="B11" s="5" t="s">
        <v>741</v>
      </c>
      <c r="C11" s="26">
        <v>570</v>
      </c>
      <c r="D11" s="26">
        <v>558</v>
      </c>
    </row>
    <row r="12" spans="1:4" x14ac:dyDescent="0.2">
      <c r="A12" s="5" t="s">
        <v>742</v>
      </c>
      <c r="B12" s="5" t="s">
        <v>743</v>
      </c>
      <c r="C12" s="26">
        <v>96</v>
      </c>
      <c r="D12" s="26">
        <v>96</v>
      </c>
    </row>
    <row r="13" spans="1:4" x14ac:dyDescent="0.2">
      <c r="A13" s="5" t="s">
        <v>744</v>
      </c>
      <c r="B13" s="5" t="s">
        <v>745</v>
      </c>
      <c r="C13" s="26">
        <v>177</v>
      </c>
      <c r="D13" s="26">
        <v>165</v>
      </c>
    </row>
    <row r="14" spans="1:4" x14ac:dyDescent="0.2">
      <c r="A14" s="5" t="s">
        <v>746</v>
      </c>
      <c r="B14" s="5" t="s">
        <v>747</v>
      </c>
      <c r="C14" s="26">
        <v>79479</v>
      </c>
      <c r="D14" s="26">
        <v>72204</v>
      </c>
    </row>
    <row r="15" spans="1:4" x14ac:dyDescent="0.2">
      <c r="A15" s="5" t="s">
        <v>748</v>
      </c>
      <c r="B15" s="5" t="s">
        <v>749</v>
      </c>
      <c r="C15" s="26">
        <v>18738</v>
      </c>
      <c r="D15" s="26">
        <v>17835</v>
      </c>
    </row>
    <row r="16" spans="1:4" x14ac:dyDescent="0.2">
      <c r="A16" s="5" t="s">
        <v>750</v>
      </c>
      <c r="B16" s="5" t="s">
        <v>751</v>
      </c>
      <c r="C16" s="26">
        <v>120</v>
      </c>
      <c r="D16" s="26">
        <v>111</v>
      </c>
    </row>
    <row r="17" spans="1:4" x14ac:dyDescent="0.2">
      <c r="A17" s="5" t="s">
        <v>752</v>
      </c>
      <c r="B17" s="5" t="s">
        <v>753</v>
      </c>
      <c r="C17" s="26">
        <v>19467</v>
      </c>
      <c r="D17" s="26">
        <v>18627</v>
      </c>
    </row>
    <row r="18" spans="1:4" x14ac:dyDescent="0.2">
      <c r="A18" s="5" t="s">
        <v>754</v>
      </c>
      <c r="B18" s="5" t="s">
        <v>755</v>
      </c>
      <c r="C18" s="26">
        <v>5226</v>
      </c>
      <c r="D18" s="26">
        <v>4971</v>
      </c>
    </row>
    <row r="19" spans="1:4" x14ac:dyDescent="0.2">
      <c r="A19" s="5" t="s">
        <v>756</v>
      </c>
      <c r="B19" s="5" t="s">
        <v>757</v>
      </c>
      <c r="C19" s="26">
        <v>129</v>
      </c>
      <c r="D19" s="26">
        <v>123</v>
      </c>
    </row>
    <row r="20" spans="1:4" x14ac:dyDescent="0.2">
      <c r="A20" s="5" t="s">
        <v>758</v>
      </c>
      <c r="B20" s="5" t="s">
        <v>759</v>
      </c>
      <c r="C20" s="26">
        <v>31884</v>
      </c>
      <c r="D20" s="26">
        <v>29820</v>
      </c>
    </row>
    <row r="21" spans="1:4" x14ac:dyDescent="0.2">
      <c r="A21" s="5" t="s">
        <v>760</v>
      </c>
      <c r="B21" s="5" t="s">
        <v>761</v>
      </c>
      <c r="C21" s="26">
        <v>2553</v>
      </c>
      <c r="D21" s="26">
        <v>2475</v>
      </c>
    </row>
    <row r="22" spans="1:4" x14ac:dyDescent="0.2">
      <c r="A22" s="5" t="s">
        <v>762</v>
      </c>
      <c r="B22" s="5" t="s">
        <v>763</v>
      </c>
      <c r="C22" s="26">
        <v>3108</v>
      </c>
      <c r="D22" s="26">
        <v>2871</v>
      </c>
    </row>
    <row r="23" spans="1:4" x14ac:dyDescent="0.2">
      <c r="A23" s="5" t="s">
        <v>764</v>
      </c>
      <c r="B23" s="5" t="s">
        <v>765</v>
      </c>
      <c r="C23" s="26">
        <v>492</v>
      </c>
      <c r="D23" s="26">
        <v>492</v>
      </c>
    </row>
    <row r="24" spans="1:4" x14ac:dyDescent="0.2">
      <c r="A24" s="5" t="s">
        <v>766</v>
      </c>
      <c r="B24" s="5" t="s">
        <v>767</v>
      </c>
      <c r="C24" s="26">
        <v>3000</v>
      </c>
      <c r="D24" s="26">
        <v>2946</v>
      </c>
    </row>
    <row r="25" spans="1:4" x14ac:dyDescent="0.2">
      <c r="A25" s="5" t="s">
        <v>768</v>
      </c>
      <c r="B25" s="5" t="s">
        <v>769</v>
      </c>
      <c r="C25" s="26">
        <v>207</v>
      </c>
      <c r="D25" s="26">
        <v>207</v>
      </c>
    </row>
    <row r="26" spans="1:4" x14ac:dyDescent="0.2">
      <c r="A26" s="5" t="s">
        <v>770</v>
      </c>
      <c r="B26" s="5" t="s">
        <v>771</v>
      </c>
      <c r="C26" s="26">
        <v>612</v>
      </c>
      <c r="D26" s="26">
        <v>588</v>
      </c>
    </row>
    <row r="27" spans="1:4" x14ac:dyDescent="0.2">
      <c r="A27" s="5" t="s">
        <v>772</v>
      </c>
      <c r="B27" s="5" t="s">
        <v>773</v>
      </c>
      <c r="C27" s="26">
        <v>1317</v>
      </c>
      <c r="D27" s="26">
        <v>1284</v>
      </c>
    </row>
    <row r="28" spans="1:4" x14ac:dyDescent="0.2">
      <c r="A28" s="5" t="s">
        <v>774</v>
      </c>
      <c r="B28" s="5" t="s">
        <v>775</v>
      </c>
      <c r="C28" s="26">
        <v>267</v>
      </c>
      <c r="D28" s="26">
        <v>228</v>
      </c>
    </row>
    <row r="29" spans="1:4" x14ac:dyDescent="0.2">
      <c r="A29" s="5" t="s">
        <v>776</v>
      </c>
      <c r="B29" s="5" t="s">
        <v>777</v>
      </c>
      <c r="C29" s="26">
        <v>165</v>
      </c>
      <c r="D29" s="26">
        <v>162</v>
      </c>
    </row>
    <row r="30" spans="1:4" x14ac:dyDescent="0.2">
      <c r="A30" s="5" t="s">
        <v>778</v>
      </c>
      <c r="B30" s="5" t="s">
        <v>779</v>
      </c>
      <c r="C30" s="26">
        <v>75</v>
      </c>
      <c r="D30" s="26">
        <v>72</v>
      </c>
    </row>
    <row r="31" spans="1:4" x14ac:dyDescent="0.2">
      <c r="A31" s="5" t="s">
        <v>780</v>
      </c>
      <c r="B31" s="5" t="s">
        <v>781</v>
      </c>
      <c r="C31" s="26">
        <v>5886</v>
      </c>
      <c r="D31" s="26">
        <v>5352</v>
      </c>
    </row>
    <row r="32" spans="1:4" x14ac:dyDescent="0.2">
      <c r="A32" s="5" t="s">
        <v>782</v>
      </c>
      <c r="B32" s="5" t="s">
        <v>783</v>
      </c>
      <c r="C32" s="26">
        <v>23925</v>
      </c>
      <c r="D32" s="26">
        <v>16818</v>
      </c>
    </row>
    <row r="33" spans="1:4" x14ac:dyDescent="0.2">
      <c r="A33" s="5" t="s">
        <v>784</v>
      </c>
      <c r="B33" s="5" t="s">
        <v>785</v>
      </c>
      <c r="C33" s="26">
        <v>35931</v>
      </c>
      <c r="D33" s="26">
        <v>29349</v>
      </c>
    </row>
    <row r="34" spans="1:4" x14ac:dyDescent="0.2">
      <c r="A34" s="5" t="s">
        <v>786</v>
      </c>
      <c r="B34" s="5" t="s">
        <v>787</v>
      </c>
      <c r="C34" s="26">
        <v>258</v>
      </c>
      <c r="D34" s="26">
        <v>249</v>
      </c>
    </row>
    <row r="35" spans="1:4" x14ac:dyDescent="0.2">
      <c r="A35" s="5" t="s">
        <v>788</v>
      </c>
      <c r="B35" s="5" t="s">
        <v>789</v>
      </c>
      <c r="C35" s="26">
        <v>276</v>
      </c>
      <c r="D35" s="26">
        <v>264</v>
      </c>
    </row>
    <row r="36" spans="1:4" x14ac:dyDescent="0.2">
      <c r="A36" s="5" t="s">
        <v>790</v>
      </c>
      <c r="B36" s="5" t="s">
        <v>791</v>
      </c>
      <c r="C36" s="26">
        <v>1602</v>
      </c>
      <c r="D36" s="26">
        <v>1272</v>
      </c>
    </row>
    <row r="37" spans="1:4" x14ac:dyDescent="0.2">
      <c r="A37" s="5" t="s">
        <v>792</v>
      </c>
      <c r="B37" s="5" t="s">
        <v>793</v>
      </c>
      <c r="C37" s="26">
        <v>1245</v>
      </c>
      <c r="D37" s="26">
        <v>888</v>
      </c>
    </row>
    <row r="38" spans="1:4" x14ac:dyDescent="0.2">
      <c r="A38" s="5" t="s">
        <v>794</v>
      </c>
      <c r="B38" s="5" t="s">
        <v>795</v>
      </c>
      <c r="C38" s="26">
        <v>669</v>
      </c>
      <c r="D38" s="26">
        <v>636</v>
      </c>
    </row>
    <row r="39" spans="1:4" x14ac:dyDescent="0.2">
      <c r="A39" s="5" t="s">
        <v>796</v>
      </c>
      <c r="B39" s="5" t="s">
        <v>797</v>
      </c>
      <c r="C39" s="26">
        <v>192</v>
      </c>
      <c r="D39" s="26">
        <v>180</v>
      </c>
    </row>
    <row r="40" spans="1:4" x14ac:dyDescent="0.2">
      <c r="A40" s="5" t="s">
        <v>798</v>
      </c>
      <c r="B40" s="5" t="s">
        <v>799</v>
      </c>
      <c r="C40" s="26">
        <v>81</v>
      </c>
      <c r="D40" s="26">
        <v>78</v>
      </c>
    </row>
    <row r="41" spans="1:4" x14ac:dyDescent="0.2">
      <c r="A41" s="5" t="s">
        <v>800</v>
      </c>
      <c r="B41" s="5" t="s">
        <v>801</v>
      </c>
      <c r="C41" s="26">
        <v>2055</v>
      </c>
      <c r="D41" s="26">
        <v>1740</v>
      </c>
    </row>
    <row r="42" spans="1:4" x14ac:dyDescent="0.2">
      <c r="A42" s="5" t="s">
        <v>802</v>
      </c>
      <c r="B42" s="5" t="s">
        <v>803</v>
      </c>
      <c r="C42" s="26">
        <v>2856</v>
      </c>
      <c r="D42" s="26">
        <v>2214</v>
      </c>
    </row>
    <row r="43" spans="1:4" x14ac:dyDescent="0.2">
      <c r="A43" s="5" t="s">
        <v>804</v>
      </c>
      <c r="B43" s="5" t="s">
        <v>805</v>
      </c>
      <c r="C43" s="26">
        <v>219</v>
      </c>
      <c r="D43" s="26">
        <v>189</v>
      </c>
    </row>
    <row r="44" spans="1:4" x14ac:dyDescent="0.2">
      <c r="A44" s="5" t="s">
        <v>806</v>
      </c>
      <c r="B44" s="5" t="s">
        <v>807</v>
      </c>
      <c r="C44" s="26">
        <v>954</v>
      </c>
      <c r="D44" s="26">
        <v>783</v>
      </c>
    </row>
    <row r="45" spans="1:4" x14ac:dyDescent="0.2">
      <c r="A45" s="5" t="s">
        <v>808</v>
      </c>
      <c r="B45" s="5" t="s">
        <v>809</v>
      </c>
      <c r="C45" s="26">
        <v>75</v>
      </c>
      <c r="D45" s="26">
        <v>60</v>
      </c>
    </row>
    <row r="46" spans="1:4" x14ac:dyDescent="0.2">
      <c r="A46" s="5" t="s">
        <v>810</v>
      </c>
      <c r="B46" s="5" t="s">
        <v>811</v>
      </c>
      <c r="C46" s="26">
        <v>10146</v>
      </c>
      <c r="D46" s="26">
        <v>7677</v>
      </c>
    </row>
    <row r="47" spans="1:4" x14ac:dyDescent="0.2">
      <c r="A47" s="5" t="s">
        <v>812</v>
      </c>
      <c r="B47" s="5" t="s">
        <v>813</v>
      </c>
      <c r="C47" s="26">
        <v>1749</v>
      </c>
      <c r="D47" s="26">
        <v>1638</v>
      </c>
    </row>
    <row r="48" spans="1:4" x14ac:dyDescent="0.2">
      <c r="A48" s="5" t="s">
        <v>814</v>
      </c>
      <c r="B48" s="5" t="s">
        <v>815</v>
      </c>
      <c r="C48" s="26">
        <v>138</v>
      </c>
      <c r="D48" s="26">
        <v>117</v>
      </c>
    </row>
    <row r="49" spans="1:4" x14ac:dyDescent="0.2">
      <c r="A49" s="5" t="s">
        <v>816</v>
      </c>
      <c r="B49" s="5" t="s">
        <v>817</v>
      </c>
      <c r="C49" s="26">
        <v>288</v>
      </c>
      <c r="D49" s="26">
        <v>261</v>
      </c>
    </row>
    <row r="50" spans="1:4" x14ac:dyDescent="0.2">
      <c r="A50" s="5" t="s">
        <v>818</v>
      </c>
      <c r="B50" s="5" t="s">
        <v>819</v>
      </c>
      <c r="C50" s="26">
        <v>267</v>
      </c>
      <c r="D50" s="26">
        <v>219</v>
      </c>
    </row>
    <row r="51" spans="1:4" x14ac:dyDescent="0.2">
      <c r="A51" s="5" t="s">
        <v>820</v>
      </c>
      <c r="B51" s="5" t="s">
        <v>821</v>
      </c>
      <c r="C51" s="26">
        <v>363</v>
      </c>
      <c r="D51" s="26">
        <v>336</v>
      </c>
    </row>
    <row r="52" spans="1:4" x14ac:dyDescent="0.2">
      <c r="A52" s="5" t="s">
        <v>822</v>
      </c>
      <c r="B52" s="5" t="s">
        <v>823</v>
      </c>
      <c r="C52" s="26">
        <v>1356</v>
      </c>
      <c r="D52" s="26">
        <v>1131</v>
      </c>
    </row>
    <row r="53" spans="1:4" x14ac:dyDescent="0.2">
      <c r="A53" s="5" t="s">
        <v>824</v>
      </c>
      <c r="B53" s="5" t="s">
        <v>825</v>
      </c>
      <c r="C53" s="26">
        <v>1446</v>
      </c>
      <c r="D53" s="26">
        <v>1365</v>
      </c>
    </row>
    <row r="54" spans="1:4" x14ac:dyDescent="0.2">
      <c r="A54" s="5" t="s">
        <v>826</v>
      </c>
      <c r="B54" s="5" t="s">
        <v>827</v>
      </c>
      <c r="C54" s="26">
        <v>1548</v>
      </c>
      <c r="D54" s="26">
        <v>1485</v>
      </c>
    </row>
    <row r="55" spans="1:4" x14ac:dyDescent="0.2">
      <c r="A55" s="5" t="s">
        <v>828</v>
      </c>
      <c r="B55" s="5" t="s">
        <v>829</v>
      </c>
      <c r="C55" s="26">
        <v>132</v>
      </c>
      <c r="D55" s="26">
        <v>132</v>
      </c>
    </row>
    <row r="56" spans="1:4" x14ac:dyDescent="0.2">
      <c r="A56" s="5" t="s">
        <v>830</v>
      </c>
      <c r="B56" s="5" t="s">
        <v>831</v>
      </c>
      <c r="C56" s="26">
        <v>7989</v>
      </c>
      <c r="D56" s="26">
        <v>7713</v>
      </c>
    </row>
    <row r="57" spans="1:4" x14ac:dyDescent="0.2">
      <c r="A57" s="5" t="s">
        <v>832</v>
      </c>
      <c r="B57" s="5" t="s">
        <v>833</v>
      </c>
      <c r="C57" s="26">
        <v>138</v>
      </c>
      <c r="D57" s="26">
        <v>126</v>
      </c>
    </row>
    <row r="58" spans="1:4" x14ac:dyDescent="0.2">
      <c r="A58" s="5" t="s">
        <v>834</v>
      </c>
      <c r="B58" s="5" t="s">
        <v>835</v>
      </c>
      <c r="C58" s="26">
        <v>462</v>
      </c>
      <c r="D58" s="26">
        <v>408</v>
      </c>
    </row>
    <row r="59" spans="1:4" x14ac:dyDescent="0.2">
      <c r="A59" s="5" t="s">
        <v>836</v>
      </c>
      <c r="B59" s="5" t="s">
        <v>837</v>
      </c>
      <c r="C59" s="26">
        <v>3009</v>
      </c>
      <c r="D59" s="26">
        <v>2733</v>
      </c>
    </row>
    <row r="60" spans="1:4" x14ac:dyDescent="0.2">
      <c r="A60" s="5" t="s">
        <v>838</v>
      </c>
      <c r="B60" s="5" t="s">
        <v>839</v>
      </c>
      <c r="C60" s="26">
        <v>2517</v>
      </c>
      <c r="D60" s="26">
        <v>1911</v>
      </c>
    </row>
    <row r="61" spans="1:4" x14ac:dyDescent="0.2">
      <c r="A61" s="5" t="s">
        <v>840</v>
      </c>
      <c r="B61" s="5" t="s">
        <v>841</v>
      </c>
      <c r="C61" s="26">
        <v>3477</v>
      </c>
      <c r="D61" s="26">
        <v>2649</v>
      </c>
    </row>
    <row r="62" spans="1:4" x14ac:dyDescent="0.2">
      <c r="A62" s="5" t="s">
        <v>842</v>
      </c>
      <c r="B62" s="5" t="s">
        <v>843</v>
      </c>
      <c r="C62" s="26">
        <v>1341</v>
      </c>
      <c r="D62" s="26">
        <v>1281</v>
      </c>
    </row>
    <row r="63" spans="1:4" x14ac:dyDescent="0.2">
      <c r="A63" s="5" t="s">
        <v>844</v>
      </c>
      <c r="B63" s="5" t="s">
        <v>845</v>
      </c>
      <c r="C63" s="26">
        <v>21048</v>
      </c>
      <c r="D63" s="26">
        <v>16245</v>
      </c>
    </row>
    <row r="64" spans="1:4" x14ac:dyDescent="0.2">
      <c r="A64" s="5" t="s">
        <v>846</v>
      </c>
      <c r="B64" s="5" t="s">
        <v>847</v>
      </c>
      <c r="C64" s="26">
        <v>10179</v>
      </c>
      <c r="D64" s="26">
        <v>7797</v>
      </c>
    </row>
    <row r="65" spans="1:4" x14ac:dyDescent="0.2">
      <c r="A65" s="5" t="s">
        <v>848</v>
      </c>
      <c r="B65" s="5" t="s">
        <v>849</v>
      </c>
      <c r="C65" s="26">
        <v>126</v>
      </c>
      <c r="D65" s="26">
        <v>114</v>
      </c>
    </row>
    <row r="66" spans="1:4" x14ac:dyDescent="0.2">
      <c r="A66" s="5" t="s">
        <v>850</v>
      </c>
      <c r="B66" s="5" t="s">
        <v>851</v>
      </c>
      <c r="C66" s="26">
        <v>37833</v>
      </c>
      <c r="D66" s="26">
        <v>37155</v>
      </c>
    </row>
    <row r="67" spans="1:4" x14ac:dyDescent="0.2">
      <c r="A67" s="5" t="s">
        <v>852</v>
      </c>
      <c r="B67" s="5" t="s">
        <v>853</v>
      </c>
      <c r="C67" s="26">
        <v>798</v>
      </c>
      <c r="D67" s="26">
        <v>789</v>
      </c>
    </row>
    <row r="68" spans="1:4" x14ac:dyDescent="0.2">
      <c r="A68" s="5" t="s">
        <v>854</v>
      </c>
      <c r="B68" s="5" t="s">
        <v>855</v>
      </c>
      <c r="C68" s="26">
        <v>1893</v>
      </c>
      <c r="D68" s="26">
        <v>1872</v>
      </c>
    </row>
    <row r="69" spans="1:4" x14ac:dyDescent="0.2">
      <c r="A69" s="5" t="s">
        <v>856</v>
      </c>
      <c r="B69" s="5" t="s">
        <v>857</v>
      </c>
      <c r="C69" s="26">
        <v>2061</v>
      </c>
      <c r="D69" s="26">
        <v>1968</v>
      </c>
    </row>
    <row r="70" spans="1:4" x14ac:dyDescent="0.2">
      <c r="A70" s="5" t="s">
        <v>858</v>
      </c>
      <c r="B70" s="5" t="s">
        <v>859</v>
      </c>
      <c r="C70" s="26">
        <v>777195</v>
      </c>
      <c r="D70" s="26">
        <v>775836</v>
      </c>
    </row>
    <row r="71" spans="1:4" x14ac:dyDescent="0.2">
      <c r="A71" s="5" t="s">
        <v>860</v>
      </c>
      <c r="B71" s="5" t="s">
        <v>861</v>
      </c>
      <c r="C71" s="26">
        <v>2775</v>
      </c>
      <c r="D71" s="26">
        <v>2724</v>
      </c>
    </row>
    <row r="72" spans="1:4" x14ac:dyDescent="0.2">
      <c r="A72" s="5" t="s">
        <v>862</v>
      </c>
      <c r="B72" s="5" t="s">
        <v>863</v>
      </c>
      <c r="C72" s="26">
        <v>184332</v>
      </c>
      <c r="D72" s="26">
        <v>182721</v>
      </c>
    </row>
    <row r="73" spans="1:4" x14ac:dyDescent="0.2">
      <c r="A73" s="5" t="s">
        <v>864</v>
      </c>
      <c r="B73" s="5" t="s">
        <v>865</v>
      </c>
      <c r="C73" s="26">
        <v>80853</v>
      </c>
      <c r="D73" s="26">
        <v>80532</v>
      </c>
    </row>
    <row r="74" spans="1:4" x14ac:dyDescent="0.2">
      <c r="A74" s="5" t="s">
        <v>866</v>
      </c>
      <c r="B74" s="5" t="s">
        <v>867</v>
      </c>
      <c r="C74" s="26">
        <v>83406</v>
      </c>
      <c r="D74" s="26">
        <v>82389</v>
      </c>
    </row>
    <row r="75" spans="1:4" x14ac:dyDescent="0.2">
      <c r="A75" s="5" t="s">
        <v>868</v>
      </c>
      <c r="B75" s="5" t="s">
        <v>869</v>
      </c>
      <c r="C75" s="26">
        <v>30990</v>
      </c>
      <c r="D75" s="26">
        <v>30867</v>
      </c>
    </row>
    <row r="76" spans="1:4" x14ac:dyDescent="0.2">
      <c r="A76" s="5" t="s">
        <v>870</v>
      </c>
      <c r="B76" s="5" t="s">
        <v>871</v>
      </c>
      <c r="C76" s="26">
        <v>8703</v>
      </c>
      <c r="D76" s="26">
        <v>8676</v>
      </c>
    </row>
    <row r="77" spans="1:4" x14ac:dyDescent="0.2">
      <c r="A77" s="5" t="s">
        <v>872</v>
      </c>
      <c r="B77" s="5" t="s">
        <v>873</v>
      </c>
      <c r="C77" s="26">
        <v>19986</v>
      </c>
      <c r="D77" s="26">
        <v>19722</v>
      </c>
    </row>
    <row r="78" spans="1:4" x14ac:dyDescent="0.2">
      <c r="A78" s="5" t="s">
        <v>874</v>
      </c>
      <c r="B78" s="5" t="s">
        <v>875</v>
      </c>
      <c r="C78" s="26">
        <v>825</v>
      </c>
      <c r="D78" s="26">
        <v>795</v>
      </c>
    </row>
    <row r="79" spans="1:4" x14ac:dyDescent="0.2">
      <c r="A79" s="5" t="s">
        <v>876</v>
      </c>
      <c r="B79" s="5" t="s">
        <v>877</v>
      </c>
      <c r="C79" s="26">
        <v>441</v>
      </c>
      <c r="D79" s="26">
        <v>429</v>
      </c>
    </row>
    <row r="80" spans="1:4" x14ac:dyDescent="0.2">
      <c r="A80" s="5" t="s">
        <v>878</v>
      </c>
      <c r="B80" s="5" t="s">
        <v>197</v>
      </c>
      <c r="C80" s="26">
        <v>3288</v>
      </c>
      <c r="D80" s="26">
        <v>3225</v>
      </c>
    </row>
    <row r="81" spans="1:4" x14ac:dyDescent="0.2">
      <c r="A81" s="5" t="s">
        <v>879</v>
      </c>
      <c r="B81" s="5" t="s">
        <v>880</v>
      </c>
      <c r="C81" s="26">
        <v>135</v>
      </c>
      <c r="D81" s="26">
        <v>135</v>
      </c>
    </row>
    <row r="82" spans="1:4" x14ac:dyDescent="0.2">
      <c r="A82" s="5" t="s">
        <v>881</v>
      </c>
      <c r="B82" s="5" t="s">
        <v>882</v>
      </c>
      <c r="C82" s="26">
        <v>1218</v>
      </c>
      <c r="D82" s="26">
        <v>1131</v>
      </c>
    </row>
    <row r="83" spans="1:4" x14ac:dyDescent="0.2">
      <c r="A83" s="5" t="s">
        <v>883</v>
      </c>
      <c r="B83" s="5" t="s">
        <v>884</v>
      </c>
      <c r="C83" s="26">
        <v>219</v>
      </c>
      <c r="D83" s="26">
        <v>216</v>
      </c>
    </row>
    <row r="84" spans="1:4" x14ac:dyDescent="0.2">
      <c r="A84" s="5" t="s">
        <v>885</v>
      </c>
      <c r="B84" s="5" t="s">
        <v>886</v>
      </c>
      <c r="C84" s="26">
        <v>990</v>
      </c>
      <c r="D84" s="26">
        <v>981</v>
      </c>
    </row>
    <row r="85" spans="1:4" x14ac:dyDescent="0.2">
      <c r="A85" s="5" t="s">
        <v>887</v>
      </c>
      <c r="B85" s="5" t="s">
        <v>888</v>
      </c>
      <c r="C85" s="26">
        <v>1815</v>
      </c>
      <c r="D85" s="26">
        <v>1737</v>
      </c>
    </row>
    <row r="86" spans="1:4" x14ac:dyDescent="0.2">
      <c r="A86" s="5" t="s">
        <v>889</v>
      </c>
      <c r="B86" s="5" t="s">
        <v>890</v>
      </c>
      <c r="C86" s="26">
        <v>1092</v>
      </c>
      <c r="D86" s="26">
        <v>777</v>
      </c>
    </row>
    <row r="87" spans="1:4" x14ac:dyDescent="0.2">
      <c r="A87" s="5" t="s">
        <v>891</v>
      </c>
      <c r="B87" s="5" t="s">
        <v>892</v>
      </c>
      <c r="C87" s="26">
        <v>4668</v>
      </c>
      <c r="D87" s="26">
        <v>4653</v>
      </c>
    </row>
    <row r="88" spans="1:4" x14ac:dyDescent="0.2">
      <c r="A88" s="5" t="s">
        <v>893</v>
      </c>
      <c r="B88" s="5" t="s">
        <v>894</v>
      </c>
      <c r="C88" s="26">
        <v>2040</v>
      </c>
      <c r="D88" s="26">
        <v>990</v>
      </c>
    </row>
    <row r="89" spans="1:4" x14ac:dyDescent="0.2">
      <c r="A89" s="5" t="s">
        <v>895</v>
      </c>
      <c r="B89" s="5" t="s">
        <v>896</v>
      </c>
      <c r="C89" s="26">
        <v>351</v>
      </c>
      <c r="D89" s="26">
        <v>336</v>
      </c>
    </row>
    <row r="90" spans="1:4" x14ac:dyDescent="0.2">
      <c r="A90" s="5" t="s">
        <v>897</v>
      </c>
      <c r="B90" s="5" t="s">
        <v>898</v>
      </c>
      <c r="C90" s="26">
        <v>11925</v>
      </c>
      <c r="D90" s="26">
        <v>11811</v>
      </c>
    </row>
    <row r="91" spans="1:4" x14ac:dyDescent="0.2">
      <c r="A91" s="5" t="s">
        <v>899</v>
      </c>
      <c r="B91" s="5" t="s">
        <v>900</v>
      </c>
      <c r="C91" s="26">
        <v>6246</v>
      </c>
      <c r="D91" s="26">
        <v>6219</v>
      </c>
    </row>
    <row r="92" spans="1:4" x14ac:dyDescent="0.2">
      <c r="A92" s="5" t="s">
        <v>901</v>
      </c>
      <c r="B92" s="5" t="s">
        <v>902</v>
      </c>
      <c r="C92" s="26">
        <v>73965</v>
      </c>
      <c r="D92" s="26">
        <v>72612</v>
      </c>
    </row>
    <row r="93" spans="1:4" x14ac:dyDescent="0.2">
      <c r="A93" s="5" t="s">
        <v>903</v>
      </c>
      <c r="B93" s="5" t="s">
        <v>904</v>
      </c>
      <c r="C93" s="26">
        <v>9756</v>
      </c>
      <c r="D93" s="26">
        <v>9672</v>
      </c>
    </row>
    <row r="94" spans="1:4" x14ac:dyDescent="0.2">
      <c r="A94" s="5" t="s">
        <v>905</v>
      </c>
      <c r="B94" s="5" t="s">
        <v>906</v>
      </c>
      <c r="C94" s="26">
        <v>10356</v>
      </c>
      <c r="D94" s="26">
        <v>10086</v>
      </c>
    </row>
    <row r="95" spans="1:4" x14ac:dyDescent="0.2">
      <c r="A95" s="5" t="s">
        <v>907</v>
      </c>
      <c r="B95" s="5" t="s">
        <v>908</v>
      </c>
      <c r="C95" s="26">
        <v>2505</v>
      </c>
      <c r="D95" s="26">
        <v>2475</v>
      </c>
    </row>
    <row r="96" spans="1:4" x14ac:dyDescent="0.2">
      <c r="A96" s="5" t="s">
        <v>909</v>
      </c>
      <c r="B96" s="5" t="s">
        <v>910</v>
      </c>
      <c r="C96" s="26">
        <v>6687</v>
      </c>
      <c r="D96" s="26">
        <v>6033</v>
      </c>
    </row>
    <row r="97" spans="1:4" x14ac:dyDescent="0.2">
      <c r="A97" s="5" t="s">
        <v>911</v>
      </c>
      <c r="B97" s="5" t="s">
        <v>912</v>
      </c>
      <c r="C97" s="26">
        <v>1626</v>
      </c>
      <c r="D97" s="26">
        <v>1608</v>
      </c>
    </row>
    <row r="98" spans="1:4" x14ac:dyDescent="0.2">
      <c r="A98" s="5" t="s">
        <v>913</v>
      </c>
      <c r="B98" s="5" t="s">
        <v>914</v>
      </c>
      <c r="C98" s="26">
        <v>3963</v>
      </c>
      <c r="D98" s="26">
        <v>3729</v>
      </c>
    </row>
    <row r="99" spans="1:4" x14ac:dyDescent="0.2">
      <c r="A99" s="5" t="s">
        <v>915</v>
      </c>
      <c r="B99" s="5" t="s">
        <v>916</v>
      </c>
      <c r="C99" s="26">
        <v>11337</v>
      </c>
      <c r="D99" s="26">
        <v>10623</v>
      </c>
    </row>
    <row r="100" spans="1:4" x14ac:dyDescent="0.2">
      <c r="A100" s="5" t="s">
        <v>917</v>
      </c>
      <c r="B100" s="5" t="s">
        <v>918</v>
      </c>
      <c r="C100" s="26">
        <v>546</v>
      </c>
      <c r="D100" s="26">
        <v>543</v>
      </c>
    </row>
    <row r="101" spans="1:4" x14ac:dyDescent="0.2">
      <c r="A101" s="5" t="s">
        <v>919</v>
      </c>
      <c r="B101" s="5" t="s">
        <v>920</v>
      </c>
      <c r="C101" s="26">
        <v>837</v>
      </c>
      <c r="D101" s="26">
        <v>834</v>
      </c>
    </row>
    <row r="102" spans="1:4" x14ac:dyDescent="0.2">
      <c r="A102" s="5" t="s">
        <v>921</v>
      </c>
      <c r="B102" s="5" t="s">
        <v>922</v>
      </c>
      <c r="C102" s="26">
        <v>1680</v>
      </c>
      <c r="D102" s="26">
        <v>1638</v>
      </c>
    </row>
    <row r="103" spans="1:4" x14ac:dyDescent="0.2">
      <c r="A103" s="5" t="s">
        <v>923</v>
      </c>
      <c r="B103" s="5" t="s">
        <v>924</v>
      </c>
      <c r="C103" s="26">
        <v>242286</v>
      </c>
      <c r="D103" s="26">
        <v>231387</v>
      </c>
    </row>
    <row r="104" spans="1:4" x14ac:dyDescent="0.2">
      <c r="A104" s="5" t="s">
        <v>925</v>
      </c>
      <c r="B104" s="5" t="s">
        <v>926</v>
      </c>
      <c r="C104" s="26">
        <v>3261</v>
      </c>
      <c r="D104" s="26">
        <v>3177</v>
      </c>
    </row>
    <row r="105" spans="1:4" x14ac:dyDescent="0.2">
      <c r="A105" s="5" t="s">
        <v>927</v>
      </c>
      <c r="B105" s="5" t="s">
        <v>928</v>
      </c>
      <c r="C105" s="26">
        <v>1416</v>
      </c>
      <c r="D105" s="26">
        <v>1413</v>
      </c>
    </row>
    <row r="106" spans="1:4" x14ac:dyDescent="0.2">
      <c r="A106" s="5" t="s">
        <v>929</v>
      </c>
      <c r="B106" s="5" t="s">
        <v>930</v>
      </c>
      <c r="C106" s="26">
        <v>4974</v>
      </c>
      <c r="D106" s="26">
        <v>4866</v>
      </c>
    </row>
    <row r="107" spans="1:4" x14ac:dyDescent="0.2">
      <c r="A107" s="5" t="s">
        <v>931</v>
      </c>
      <c r="B107" s="5" t="s">
        <v>932</v>
      </c>
      <c r="C107" s="26">
        <v>687</v>
      </c>
      <c r="D107" s="26">
        <v>675</v>
      </c>
    </row>
    <row r="108" spans="1:4" x14ac:dyDescent="0.2">
      <c r="A108" s="5" t="s">
        <v>933</v>
      </c>
      <c r="B108" s="5" t="s">
        <v>934</v>
      </c>
      <c r="C108" s="26">
        <v>612</v>
      </c>
      <c r="D108" s="26">
        <v>609</v>
      </c>
    </row>
    <row r="109" spans="1:4" x14ac:dyDescent="0.2">
      <c r="A109" s="5" t="s">
        <v>935</v>
      </c>
      <c r="B109" s="5" t="s">
        <v>936</v>
      </c>
      <c r="C109" s="26">
        <v>6918</v>
      </c>
      <c r="D109" s="26">
        <v>6570</v>
      </c>
    </row>
    <row r="110" spans="1:4" x14ac:dyDescent="0.2">
      <c r="A110" s="5" t="s">
        <v>937</v>
      </c>
      <c r="B110" s="5" t="s">
        <v>938</v>
      </c>
      <c r="C110" s="26">
        <v>234</v>
      </c>
      <c r="D110" s="26">
        <v>222</v>
      </c>
    </row>
    <row r="111" spans="1:4" x14ac:dyDescent="0.2">
      <c r="A111" s="5" t="s">
        <v>939</v>
      </c>
      <c r="B111" s="5" t="s">
        <v>940</v>
      </c>
      <c r="C111" s="26">
        <v>225414</v>
      </c>
      <c r="D111" s="26">
        <v>221916</v>
      </c>
    </row>
    <row r="112" spans="1:4" x14ac:dyDescent="0.2">
      <c r="A112" s="5" t="s">
        <v>941</v>
      </c>
      <c r="B112" s="5" t="s">
        <v>942</v>
      </c>
      <c r="C112" s="26">
        <v>213</v>
      </c>
      <c r="D112" s="26">
        <v>201</v>
      </c>
    </row>
    <row r="113" spans="1:4" x14ac:dyDescent="0.2">
      <c r="A113" s="5" t="s">
        <v>943</v>
      </c>
      <c r="B113" s="5" t="s">
        <v>944</v>
      </c>
      <c r="C113" s="26">
        <v>15240</v>
      </c>
      <c r="D113" s="26">
        <v>15132</v>
      </c>
    </row>
    <row r="114" spans="1:4" x14ac:dyDescent="0.2">
      <c r="A114" s="5" t="s">
        <v>945</v>
      </c>
      <c r="B114" s="5" t="s">
        <v>946</v>
      </c>
      <c r="C114" s="26">
        <v>321</v>
      </c>
      <c r="D114" s="26">
        <v>315</v>
      </c>
    </row>
    <row r="115" spans="1:4" x14ac:dyDescent="0.2">
      <c r="A115" s="5" t="s">
        <v>947</v>
      </c>
      <c r="B115" s="5" t="s">
        <v>948</v>
      </c>
      <c r="C115" s="26">
        <v>459</v>
      </c>
      <c r="D115" s="26">
        <v>459</v>
      </c>
    </row>
    <row r="116" spans="1:4" x14ac:dyDescent="0.2">
      <c r="A116" s="5" t="s">
        <v>949</v>
      </c>
      <c r="B116" s="5" t="s">
        <v>950</v>
      </c>
      <c r="C116" s="26">
        <v>195</v>
      </c>
      <c r="D116" s="26">
        <v>192</v>
      </c>
    </row>
    <row r="117" spans="1:4" x14ac:dyDescent="0.2">
      <c r="A117" s="5" t="s">
        <v>951</v>
      </c>
      <c r="B117" s="5" t="s">
        <v>952</v>
      </c>
      <c r="C117" s="26">
        <v>387</v>
      </c>
      <c r="D117" s="26">
        <v>381</v>
      </c>
    </row>
    <row r="118" spans="1:4" x14ac:dyDescent="0.2">
      <c r="A118" s="5" t="s">
        <v>953</v>
      </c>
      <c r="B118" s="5" t="s">
        <v>954</v>
      </c>
      <c r="C118" s="26">
        <v>477</v>
      </c>
      <c r="D118" s="26">
        <v>474</v>
      </c>
    </row>
    <row r="119" spans="1:4" x14ac:dyDescent="0.2">
      <c r="A119" s="5" t="s">
        <v>955</v>
      </c>
      <c r="B119" s="5" t="s">
        <v>956</v>
      </c>
      <c r="C119" s="26">
        <v>1644</v>
      </c>
      <c r="D119" s="26">
        <v>1632</v>
      </c>
    </row>
    <row r="120" spans="1:4" x14ac:dyDescent="0.2">
      <c r="A120" s="5" t="s">
        <v>957</v>
      </c>
      <c r="B120" s="5" t="s">
        <v>958</v>
      </c>
      <c r="C120" s="26">
        <v>369</v>
      </c>
      <c r="D120" s="26">
        <v>348</v>
      </c>
    </row>
    <row r="121" spans="1:4" x14ac:dyDescent="0.2">
      <c r="A121" s="5" t="s">
        <v>959</v>
      </c>
      <c r="B121" s="5" t="s">
        <v>960</v>
      </c>
      <c r="C121" s="26">
        <v>4305</v>
      </c>
      <c r="D121" s="26">
        <v>4245</v>
      </c>
    </row>
    <row r="122" spans="1:4" x14ac:dyDescent="0.2">
      <c r="A122" s="5" t="s">
        <v>961</v>
      </c>
      <c r="B122" s="5" t="s">
        <v>962</v>
      </c>
      <c r="C122" s="26">
        <v>9348</v>
      </c>
      <c r="D122" s="26">
        <v>9171</v>
      </c>
    </row>
    <row r="123" spans="1:4" x14ac:dyDescent="0.2">
      <c r="A123" s="5" t="s">
        <v>963</v>
      </c>
      <c r="B123" s="5" t="s">
        <v>964</v>
      </c>
      <c r="C123" s="26">
        <v>3543</v>
      </c>
      <c r="D123" s="26">
        <v>3501</v>
      </c>
    </row>
    <row r="124" spans="1:4" x14ac:dyDescent="0.2">
      <c r="A124" s="5" t="s">
        <v>965</v>
      </c>
      <c r="B124" s="5" t="s">
        <v>966</v>
      </c>
      <c r="C124" s="26">
        <v>3</v>
      </c>
      <c r="D124" s="26">
        <v>3</v>
      </c>
    </row>
    <row r="125" spans="1:4" x14ac:dyDescent="0.2">
      <c r="A125" s="5" t="s">
        <v>967</v>
      </c>
      <c r="B125" s="5" t="s">
        <v>968</v>
      </c>
      <c r="C125" s="26">
        <v>20559</v>
      </c>
      <c r="D125" s="26">
        <v>18141</v>
      </c>
    </row>
    <row r="126" spans="1:4" x14ac:dyDescent="0.2">
      <c r="A126" s="5" t="s">
        <v>969</v>
      </c>
      <c r="B126" s="5" t="s">
        <v>970</v>
      </c>
      <c r="C126" s="26">
        <v>36621</v>
      </c>
      <c r="D126" s="26">
        <v>35664</v>
      </c>
    </row>
    <row r="127" spans="1:4" x14ac:dyDescent="0.2">
      <c r="A127" s="5" t="s">
        <v>971</v>
      </c>
      <c r="B127" s="5" t="s">
        <v>972</v>
      </c>
      <c r="C127" s="26">
        <v>5256</v>
      </c>
      <c r="D127" s="26">
        <v>5250</v>
      </c>
    </row>
    <row r="128" spans="1:4" x14ac:dyDescent="0.2">
      <c r="A128" s="5" t="s">
        <v>973</v>
      </c>
      <c r="B128" s="5" t="s">
        <v>974</v>
      </c>
      <c r="C128" s="26">
        <v>2367</v>
      </c>
      <c r="D128" s="26">
        <v>2337</v>
      </c>
    </row>
    <row r="129" spans="1:4" x14ac:dyDescent="0.2">
      <c r="A129" s="5" t="s">
        <v>975</v>
      </c>
      <c r="B129" s="5" t="s">
        <v>976</v>
      </c>
      <c r="C129" s="26">
        <v>3687</v>
      </c>
      <c r="D129" s="26">
        <v>3630</v>
      </c>
    </row>
    <row r="130" spans="1:4" x14ac:dyDescent="0.2">
      <c r="A130" s="5" t="s">
        <v>977</v>
      </c>
      <c r="B130" s="5" t="s">
        <v>978</v>
      </c>
      <c r="C130" s="26">
        <v>6234</v>
      </c>
      <c r="D130" s="26">
        <v>6135</v>
      </c>
    </row>
    <row r="131" spans="1:4" x14ac:dyDescent="0.2">
      <c r="A131" s="5" t="s">
        <v>979</v>
      </c>
      <c r="B131" s="5" t="s">
        <v>980</v>
      </c>
      <c r="C131" s="26">
        <v>108</v>
      </c>
      <c r="D131" s="26">
        <v>105</v>
      </c>
    </row>
    <row r="132" spans="1:4" x14ac:dyDescent="0.2">
      <c r="A132" s="5" t="s">
        <v>981</v>
      </c>
      <c r="B132" s="5" t="s">
        <v>982</v>
      </c>
      <c r="C132" s="26">
        <v>1425</v>
      </c>
      <c r="D132" s="26">
        <v>1389</v>
      </c>
    </row>
    <row r="133" spans="1:4" x14ac:dyDescent="0.2">
      <c r="A133" s="5" t="s">
        <v>983</v>
      </c>
      <c r="B133" s="5" t="s">
        <v>984</v>
      </c>
      <c r="C133" s="26">
        <v>801</v>
      </c>
      <c r="D133" s="26">
        <v>801</v>
      </c>
    </row>
    <row r="134" spans="1:4" x14ac:dyDescent="0.2">
      <c r="A134" s="5" t="s">
        <v>985</v>
      </c>
      <c r="B134" s="5" t="s">
        <v>986</v>
      </c>
      <c r="C134" s="26">
        <v>138</v>
      </c>
      <c r="D134" s="26">
        <v>135</v>
      </c>
    </row>
    <row r="135" spans="1:4" x14ac:dyDescent="0.2">
      <c r="A135" s="5" t="s">
        <v>987</v>
      </c>
      <c r="B135" s="5" t="s">
        <v>988</v>
      </c>
      <c r="C135" s="26">
        <v>159</v>
      </c>
      <c r="D135" s="26">
        <v>147</v>
      </c>
    </row>
    <row r="136" spans="1:4" x14ac:dyDescent="0.2">
      <c r="A136" s="5" t="s">
        <v>989</v>
      </c>
      <c r="B136" s="5" t="s">
        <v>990</v>
      </c>
      <c r="C136" s="26">
        <v>504</v>
      </c>
      <c r="D136" s="26">
        <v>489</v>
      </c>
    </row>
    <row r="137" spans="1:4" x14ac:dyDescent="0.2">
      <c r="A137" s="5" t="s">
        <v>991</v>
      </c>
      <c r="B137" s="5" t="s">
        <v>992</v>
      </c>
      <c r="C137" s="26">
        <v>8340</v>
      </c>
      <c r="D137" s="26">
        <v>8268</v>
      </c>
    </row>
    <row r="138" spans="1:4" x14ac:dyDescent="0.2">
      <c r="A138" s="5" t="s">
        <v>993</v>
      </c>
      <c r="B138" s="5" t="s">
        <v>994</v>
      </c>
      <c r="C138" s="26">
        <v>132</v>
      </c>
      <c r="D138" s="26">
        <v>129</v>
      </c>
    </row>
    <row r="139" spans="1:4" x14ac:dyDescent="0.2">
      <c r="A139" s="5" t="s">
        <v>995</v>
      </c>
      <c r="B139" s="5" t="s">
        <v>996</v>
      </c>
      <c r="C139" s="26">
        <v>3090</v>
      </c>
      <c r="D139" s="26">
        <v>2994</v>
      </c>
    </row>
    <row r="140" spans="1:4" x14ac:dyDescent="0.2">
      <c r="A140" s="5" t="s">
        <v>997</v>
      </c>
      <c r="B140" s="5" t="s">
        <v>998</v>
      </c>
      <c r="C140" s="26">
        <v>1296</v>
      </c>
      <c r="D140" s="26">
        <v>1293</v>
      </c>
    </row>
    <row r="141" spans="1:4" x14ac:dyDescent="0.2">
      <c r="A141" s="5" t="s">
        <v>999</v>
      </c>
      <c r="B141" s="5" t="s">
        <v>1000</v>
      </c>
      <c r="C141" s="26">
        <v>1551</v>
      </c>
      <c r="D141" s="26">
        <v>1533</v>
      </c>
    </row>
    <row r="142" spans="1:4" x14ac:dyDescent="0.2">
      <c r="A142" s="5" t="s">
        <v>1001</v>
      </c>
      <c r="B142" s="5" t="s">
        <v>1002</v>
      </c>
      <c r="C142" s="26">
        <v>4512</v>
      </c>
      <c r="D142" s="26">
        <v>4425</v>
      </c>
    </row>
    <row r="143" spans="1:4" x14ac:dyDescent="0.2">
      <c r="A143" s="5" t="s">
        <v>1003</v>
      </c>
      <c r="B143" s="5" t="s">
        <v>1004</v>
      </c>
      <c r="C143" s="26">
        <v>2697</v>
      </c>
      <c r="D143" s="26">
        <v>2688</v>
      </c>
    </row>
    <row r="144" spans="1:4" x14ac:dyDescent="0.2">
      <c r="A144" s="5" t="s">
        <v>1005</v>
      </c>
      <c r="B144" s="5" t="s">
        <v>1006</v>
      </c>
      <c r="C144" s="26">
        <v>2178</v>
      </c>
      <c r="D144" s="26">
        <v>1854</v>
      </c>
    </row>
    <row r="145" spans="1:4" x14ac:dyDescent="0.2">
      <c r="A145" s="5" t="s">
        <v>1007</v>
      </c>
      <c r="B145" s="5" t="s">
        <v>1008</v>
      </c>
      <c r="C145" s="26">
        <v>252</v>
      </c>
      <c r="D145" s="26">
        <v>246</v>
      </c>
    </row>
    <row r="146" spans="1:4" x14ac:dyDescent="0.2">
      <c r="A146" s="5" t="s">
        <v>1009</v>
      </c>
      <c r="B146" s="5" t="s">
        <v>1010</v>
      </c>
      <c r="C146" s="26">
        <v>927</v>
      </c>
      <c r="D146" s="26">
        <v>921</v>
      </c>
    </row>
    <row r="147" spans="1:4" x14ac:dyDescent="0.2">
      <c r="A147" s="5" t="s">
        <v>1011</v>
      </c>
      <c r="B147" s="5" t="s">
        <v>1012</v>
      </c>
      <c r="C147" s="26">
        <v>1296</v>
      </c>
      <c r="D147" s="26">
        <v>1278</v>
      </c>
    </row>
    <row r="148" spans="1:4" x14ac:dyDescent="0.2">
      <c r="A148" s="5" t="s">
        <v>1013</v>
      </c>
      <c r="B148" s="5" t="s">
        <v>1014</v>
      </c>
      <c r="C148" s="26">
        <v>267</v>
      </c>
      <c r="D148" s="26">
        <v>261</v>
      </c>
    </row>
    <row r="149" spans="1:4" x14ac:dyDescent="0.2">
      <c r="A149" s="5" t="s">
        <v>1015</v>
      </c>
      <c r="B149" s="5" t="s">
        <v>1016</v>
      </c>
      <c r="C149" s="26">
        <v>294</v>
      </c>
      <c r="D149" s="26">
        <v>288</v>
      </c>
    </row>
    <row r="150" spans="1:4" x14ac:dyDescent="0.2">
      <c r="A150" s="5" t="s">
        <v>1017</v>
      </c>
      <c r="B150" s="5" t="s">
        <v>1018</v>
      </c>
      <c r="C150" s="26">
        <v>813</v>
      </c>
      <c r="D150" s="26">
        <v>807</v>
      </c>
    </row>
    <row r="151" spans="1:4" x14ac:dyDescent="0.2">
      <c r="A151" s="5" t="s">
        <v>1019</v>
      </c>
      <c r="B151" s="5" t="s">
        <v>1020</v>
      </c>
      <c r="C151" s="26">
        <v>1353</v>
      </c>
      <c r="D151" s="26">
        <v>1320</v>
      </c>
    </row>
    <row r="152" spans="1:4" x14ac:dyDescent="0.2">
      <c r="A152" s="5" t="s">
        <v>1021</v>
      </c>
      <c r="B152" s="5" t="s">
        <v>1022</v>
      </c>
      <c r="C152" s="26">
        <v>342</v>
      </c>
      <c r="D152" s="26">
        <v>321</v>
      </c>
    </row>
    <row r="153" spans="1:4" x14ac:dyDescent="0.2">
      <c r="A153" s="5" t="s">
        <v>1023</v>
      </c>
      <c r="B153" s="5" t="s">
        <v>1024</v>
      </c>
      <c r="C153" s="26">
        <v>10245</v>
      </c>
      <c r="D153" s="26">
        <v>9798</v>
      </c>
    </row>
    <row r="154" spans="1:4" x14ac:dyDescent="0.2">
      <c r="A154" s="5" t="s">
        <v>1025</v>
      </c>
      <c r="B154" s="5" t="s">
        <v>1026</v>
      </c>
      <c r="C154" s="26">
        <v>2211</v>
      </c>
      <c r="D154" s="26">
        <v>1824</v>
      </c>
    </row>
    <row r="155" spans="1:4" x14ac:dyDescent="0.2">
      <c r="A155" s="5" t="s">
        <v>1027</v>
      </c>
      <c r="B155" s="5" t="s">
        <v>1028</v>
      </c>
      <c r="C155" s="26">
        <v>144</v>
      </c>
      <c r="D155" s="26">
        <v>135</v>
      </c>
    </row>
    <row r="156" spans="1:4" x14ac:dyDescent="0.2">
      <c r="A156" s="5" t="s">
        <v>1029</v>
      </c>
      <c r="B156" s="5" t="s">
        <v>1030</v>
      </c>
      <c r="C156" s="26">
        <v>7023</v>
      </c>
      <c r="D156" s="26">
        <v>6663</v>
      </c>
    </row>
    <row r="157" spans="1:4" x14ac:dyDescent="0.2">
      <c r="A157" s="5" t="s">
        <v>1031</v>
      </c>
      <c r="B157" s="5" t="s">
        <v>1032</v>
      </c>
      <c r="C157" s="26">
        <v>3072</v>
      </c>
      <c r="D157" s="26">
        <v>2886</v>
      </c>
    </row>
    <row r="158" spans="1:4" x14ac:dyDescent="0.2">
      <c r="A158" s="5" t="s">
        <v>1033</v>
      </c>
      <c r="B158" s="5" t="s">
        <v>1034</v>
      </c>
      <c r="C158" s="26">
        <v>1695</v>
      </c>
      <c r="D158" s="26">
        <v>1620</v>
      </c>
    </row>
    <row r="159" spans="1:4" x14ac:dyDescent="0.2">
      <c r="A159" s="5" t="s">
        <v>1035</v>
      </c>
      <c r="B159" s="5" t="s">
        <v>1036</v>
      </c>
      <c r="C159" s="26">
        <v>123</v>
      </c>
      <c r="D159" s="26">
        <v>114</v>
      </c>
    </row>
    <row r="160" spans="1:4" x14ac:dyDescent="0.2">
      <c r="A160" s="5" t="s">
        <v>1037</v>
      </c>
      <c r="B160" s="5" t="s">
        <v>1038</v>
      </c>
      <c r="C160" s="26">
        <v>1557</v>
      </c>
      <c r="D160" s="26">
        <v>1425</v>
      </c>
    </row>
    <row r="161" spans="1:4" x14ac:dyDescent="0.2">
      <c r="A161" s="5" t="s">
        <v>1039</v>
      </c>
      <c r="B161" s="5" t="s">
        <v>1040</v>
      </c>
      <c r="C161" s="26">
        <v>684</v>
      </c>
      <c r="D161" s="26">
        <v>648</v>
      </c>
    </row>
    <row r="162" spans="1:4" x14ac:dyDescent="0.2">
      <c r="A162" s="5" t="s">
        <v>1041</v>
      </c>
      <c r="B162" s="5" t="s">
        <v>1042</v>
      </c>
      <c r="C162" s="26">
        <v>135</v>
      </c>
      <c r="D162" s="26">
        <v>126</v>
      </c>
    </row>
    <row r="163" spans="1:4" x14ac:dyDescent="0.2">
      <c r="A163" s="5" t="s">
        <v>1043</v>
      </c>
      <c r="B163" s="5" t="s">
        <v>1044</v>
      </c>
      <c r="C163" s="26">
        <v>354</v>
      </c>
      <c r="D163" s="26">
        <v>327</v>
      </c>
    </row>
    <row r="164" spans="1:4" x14ac:dyDescent="0.2">
      <c r="A164" s="5" t="s">
        <v>1045</v>
      </c>
      <c r="B164" s="5" t="s">
        <v>1046</v>
      </c>
      <c r="C164" s="26">
        <v>159</v>
      </c>
      <c r="D164" s="26">
        <v>156</v>
      </c>
    </row>
    <row r="165" spans="1:4" x14ac:dyDescent="0.2">
      <c r="A165" s="5" t="s">
        <v>1047</v>
      </c>
      <c r="B165" s="5" t="s">
        <v>1048</v>
      </c>
      <c r="C165" s="26">
        <v>450</v>
      </c>
      <c r="D165" s="26">
        <v>423</v>
      </c>
    </row>
    <row r="166" spans="1:4" x14ac:dyDescent="0.2">
      <c r="A166" s="5" t="s">
        <v>1049</v>
      </c>
      <c r="B166" s="5" t="s">
        <v>1050</v>
      </c>
      <c r="C166" s="26">
        <v>7290</v>
      </c>
      <c r="D166" s="26">
        <v>7221</v>
      </c>
    </row>
    <row r="167" spans="1:4" x14ac:dyDescent="0.2">
      <c r="A167" s="5" t="s">
        <v>1051</v>
      </c>
      <c r="B167" s="5" t="s">
        <v>1052</v>
      </c>
      <c r="C167" s="26">
        <v>591</v>
      </c>
      <c r="D167" s="26">
        <v>564</v>
      </c>
    </row>
    <row r="168" spans="1:4" x14ac:dyDescent="0.2">
      <c r="A168" s="5" t="s">
        <v>1053</v>
      </c>
      <c r="B168" s="5" t="s">
        <v>1054</v>
      </c>
      <c r="C168" s="26">
        <v>333</v>
      </c>
      <c r="D168" s="26">
        <v>324</v>
      </c>
    </row>
    <row r="169" spans="1:4" x14ac:dyDescent="0.2">
      <c r="A169" s="5" t="s">
        <v>1055</v>
      </c>
      <c r="B169" s="5" t="s">
        <v>1056</v>
      </c>
      <c r="C169" s="26">
        <v>642</v>
      </c>
      <c r="D169" s="26">
        <v>636</v>
      </c>
    </row>
    <row r="170" spans="1:4" x14ac:dyDescent="0.2">
      <c r="A170" s="5" t="s">
        <v>1057</v>
      </c>
      <c r="B170" s="5" t="s">
        <v>1058</v>
      </c>
      <c r="C170" s="26">
        <v>915</v>
      </c>
      <c r="D170" s="26">
        <v>855</v>
      </c>
    </row>
    <row r="171" spans="1:4" x14ac:dyDescent="0.2">
      <c r="A171" s="5" t="s">
        <v>1059</v>
      </c>
      <c r="B171" s="5" t="s">
        <v>1060</v>
      </c>
      <c r="C171" s="26">
        <v>1107</v>
      </c>
      <c r="D171" s="26">
        <v>1047</v>
      </c>
    </row>
    <row r="172" spans="1:4" x14ac:dyDescent="0.2">
      <c r="A172" s="5" t="s">
        <v>1061</v>
      </c>
      <c r="B172" s="5" t="s">
        <v>1062</v>
      </c>
      <c r="C172" s="26">
        <v>1710</v>
      </c>
      <c r="D172" s="26">
        <v>1701</v>
      </c>
    </row>
    <row r="173" spans="1:4" x14ac:dyDescent="0.2">
      <c r="A173" s="5" t="s">
        <v>1063</v>
      </c>
      <c r="B173" s="5" t="s">
        <v>1064</v>
      </c>
      <c r="C173" s="26">
        <v>342</v>
      </c>
      <c r="D173" s="26">
        <v>342</v>
      </c>
    </row>
    <row r="174" spans="1:4" x14ac:dyDescent="0.2">
      <c r="A174" s="5" t="s">
        <v>1065</v>
      </c>
      <c r="B174" s="5" t="s">
        <v>1066</v>
      </c>
      <c r="C174" s="26">
        <v>1644</v>
      </c>
      <c r="D174" s="26">
        <v>1635</v>
      </c>
    </row>
    <row r="175" spans="1:4" x14ac:dyDescent="0.2">
      <c r="A175" s="5" t="s">
        <v>1067</v>
      </c>
      <c r="B175" s="5" t="s">
        <v>1068</v>
      </c>
      <c r="C175" s="26">
        <v>378</v>
      </c>
      <c r="D175" s="26">
        <v>375</v>
      </c>
    </row>
    <row r="176" spans="1:4" x14ac:dyDescent="0.2">
      <c r="A176" s="5" t="s">
        <v>1069</v>
      </c>
      <c r="B176" s="5" t="s">
        <v>1070</v>
      </c>
      <c r="C176" s="26">
        <v>105</v>
      </c>
      <c r="D176" s="26">
        <v>102</v>
      </c>
    </row>
    <row r="177" spans="1:4" x14ac:dyDescent="0.2">
      <c r="A177" s="5" t="s">
        <v>1071</v>
      </c>
      <c r="B177" s="5" t="s">
        <v>1072</v>
      </c>
      <c r="C177" s="26">
        <v>153</v>
      </c>
      <c r="D177" s="26">
        <v>153</v>
      </c>
    </row>
    <row r="178" spans="1:4" x14ac:dyDescent="0.2">
      <c r="A178" s="5" t="s">
        <v>1073</v>
      </c>
      <c r="B178" s="5" t="s">
        <v>1074</v>
      </c>
      <c r="C178" s="26">
        <v>234</v>
      </c>
      <c r="D178" s="26">
        <v>231</v>
      </c>
    </row>
    <row r="179" spans="1:4" x14ac:dyDescent="0.2">
      <c r="A179" s="5" t="s">
        <v>1075</v>
      </c>
      <c r="B179" s="5" t="s">
        <v>1076</v>
      </c>
      <c r="C179" s="26">
        <v>207</v>
      </c>
      <c r="D179" s="26">
        <v>201</v>
      </c>
    </row>
    <row r="180" spans="1:4" x14ac:dyDescent="0.2">
      <c r="A180" s="5" t="s">
        <v>1077</v>
      </c>
      <c r="B180" s="5" t="s">
        <v>1078</v>
      </c>
      <c r="C180" s="26">
        <v>1077</v>
      </c>
      <c r="D180" s="26">
        <v>1068</v>
      </c>
    </row>
    <row r="181" spans="1:4" x14ac:dyDescent="0.2">
      <c r="A181" s="5" t="s">
        <v>1079</v>
      </c>
      <c r="B181" s="5" t="s">
        <v>1080</v>
      </c>
      <c r="C181" s="26">
        <v>1029</v>
      </c>
      <c r="D181" s="26">
        <v>1005</v>
      </c>
    </row>
    <row r="182" spans="1:4" x14ac:dyDescent="0.2">
      <c r="A182" s="5" t="s">
        <v>1081</v>
      </c>
      <c r="B182" s="5" t="s">
        <v>1082</v>
      </c>
      <c r="C182" s="26">
        <v>1374</v>
      </c>
      <c r="D182" s="26">
        <v>1278</v>
      </c>
    </row>
    <row r="183" spans="1:4" x14ac:dyDescent="0.2">
      <c r="A183" s="5" t="s">
        <v>1083</v>
      </c>
      <c r="B183" s="5" t="s">
        <v>1084</v>
      </c>
      <c r="C183" s="26">
        <v>570</v>
      </c>
      <c r="D183" s="26">
        <v>549</v>
      </c>
    </row>
    <row r="184" spans="1:4" x14ac:dyDescent="0.2">
      <c r="A184" s="5" t="s">
        <v>1085</v>
      </c>
      <c r="B184" s="5" t="s">
        <v>1086</v>
      </c>
      <c r="C184" s="26">
        <v>123</v>
      </c>
      <c r="D184" s="26">
        <v>114</v>
      </c>
    </row>
    <row r="185" spans="1:4" x14ac:dyDescent="0.2">
      <c r="A185" s="5" t="s">
        <v>1087</v>
      </c>
      <c r="B185" s="5" t="s">
        <v>1088</v>
      </c>
      <c r="C185" s="26">
        <v>6882</v>
      </c>
      <c r="D185" s="26">
        <v>6816</v>
      </c>
    </row>
    <row r="186" spans="1:4" x14ac:dyDescent="0.2">
      <c r="A186" s="5" t="s">
        <v>1089</v>
      </c>
      <c r="B186" s="5" t="s">
        <v>1090</v>
      </c>
      <c r="C186" s="26">
        <v>45453</v>
      </c>
      <c r="D186" s="26">
        <v>45330</v>
      </c>
    </row>
    <row r="187" spans="1:4" x14ac:dyDescent="0.2">
      <c r="A187" s="5" t="s">
        <v>1091</v>
      </c>
      <c r="B187" s="5" t="s">
        <v>1092</v>
      </c>
      <c r="C187" s="26">
        <v>4020</v>
      </c>
      <c r="D187" s="26">
        <v>4017</v>
      </c>
    </row>
    <row r="188" spans="1:4" x14ac:dyDescent="0.2">
      <c r="A188" s="5"/>
      <c r="B188" s="5" t="s">
        <v>40</v>
      </c>
      <c r="C188" s="26">
        <v>4789242</v>
      </c>
      <c r="D188" s="26">
        <v>4699755</v>
      </c>
    </row>
    <row r="189" spans="1:4" x14ac:dyDescent="0.2">
      <c r="A189" s="5" t="s">
        <v>1093</v>
      </c>
      <c r="B189" s="5" t="s">
        <v>1094</v>
      </c>
      <c r="C189" s="26">
        <v>6</v>
      </c>
      <c r="D189" s="26">
        <v>0</v>
      </c>
    </row>
    <row r="190" spans="1:4" x14ac:dyDescent="0.2">
      <c r="A190" s="5" t="s">
        <v>1095</v>
      </c>
      <c r="B190" s="5" t="s">
        <v>1096</v>
      </c>
      <c r="C190" s="26">
        <v>6</v>
      </c>
      <c r="D190" s="26">
        <v>0</v>
      </c>
    </row>
    <row r="191" spans="1:4" x14ac:dyDescent="0.2">
      <c r="A191" s="5" t="s">
        <v>1097</v>
      </c>
      <c r="B191" s="5" t="s">
        <v>42</v>
      </c>
      <c r="C191" s="26">
        <v>1236</v>
      </c>
      <c r="D191" s="26">
        <v>0</v>
      </c>
    </row>
    <row r="192" spans="1:4" x14ac:dyDescent="0.2">
      <c r="A192" s="5" t="s">
        <v>1098</v>
      </c>
      <c r="B192" s="5" t="s">
        <v>1099</v>
      </c>
      <c r="C192" s="26">
        <v>510</v>
      </c>
      <c r="D192" s="26">
        <v>0</v>
      </c>
    </row>
    <row r="193" spans="1:4" x14ac:dyDescent="0.2">
      <c r="A193" s="5" t="s">
        <v>1100</v>
      </c>
      <c r="B193" s="5" t="s">
        <v>44</v>
      </c>
      <c r="C193" s="26">
        <v>2361</v>
      </c>
      <c r="D193" s="26">
        <v>0</v>
      </c>
    </row>
    <row r="194" spans="1:4" x14ac:dyDescent="0.2">
      <c r="A194" s="5"/>
      <c r="B194" s="5" t="s">
        <v>1101</v>
      </c>
      <c r="C194" s="26">
        <v>5514804</v>
      </c>
      <c r="D194" s="26">
        <v>5420931</v>
      </c>
    </row>
    <row r="195" spans="1:4" x14ac:dyDescent="0.2">
      <c r="A195" s="5"/>
      <c r="B195" s="5"/>
      <c r="C195" s="26"/>
      <c r="D195" s="26"/>
    </row>
    <row r="196" spans="1:4" x14ac:dyDescent="0.2">
      <c r="A196" s="5"/>
      <c r="B196" s="27" t="s">
        <v>45</v>
      </c>
      <c r="C196" s="28">
        <v>4793358</v>
      </c>
      <c r="D196" s="28">
        <v>4699755</v>
      </c>
    </row>
    <row r="197" spans="1:4" x14ac:dyDescent="0.2">
      <c r="A197" s="9"/>
      <c r="B197" s="18"/>
      <c r="C197" s="9"/>
      <c r="D197" s="9"/>
    </row>
    <row r="198" spans="1:4" x14ac:dyDescent="0.2">
      <c r="A198" s="64" t="s">
        <v>6918</v>
      </c>
      <c r="B198" s="20"/>
      <c r="C198" s="12"/>
      <c r="D198" s="12"/>
    </row>
    <row r="199" spans="1:4" x14ac:dyDescent="0.2">
      <c r="A199" s="64" t="s">
        <v>6997</v>
      </c>
      <c r="B199" s="20"/>
      <c r="C199" s="12"/>
      <c r="D199" s="12"/>
    </row>
    <row r="200" spans="1:4" x14ac:dyDescent="0.2">
      <c r="A200" s="82" t="s">
        <v>6919</v>
      </c>
      <c r="B200" s="82"/>
      <c r="C200" s="82"/>
      <c r="D200" s="12"/>
    </row>
    <row r="201" spans="1:4" x14ac:dyDescent="0.2">
      <c r="A201" s="64" t="s">
        <v>6917</v>
      </c>
      <c r="B201" s="20"/>
      <c r="C201" s="12"/>
      <c r="D201" s="12"/>
    </row>
    <row r="202" spans="1:4" x14ac:dyDescent="0.2">
      <c r="A202" s="29" t="s">
        <v>46</v>
      </c>
      <c r="B202" s="20"/>
      <c r="C202" s="12"/>
      <c r="D202" s="12"/>
    </row>
    <row r="203" spans="1:4" x14ac:dyDescent="0.2">
      <c r="B203" s="19"/>
    </row>
    <row r="204" spans="1:4" x14ac:dyDescent="0.2">
      <c r="B204" s="19"/>
    </row>
    <row r="205" spans="1:4" x14ac:dyDescent="0.2">
      <c r="B205" s="19"/>
    </row>
    <row r="206" spans="1:4" x14ac:dyDescent="0.2">
      <c r="B206" s="19"/>
    </row>
    <row r="207" spans="1:4" x14ac:dyDescent="0.2">
      <c r="B207" s="19"/>
    </row>
    <row r="208" spans="1:4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  <row r="1034" spans="2:2" x14ac:dyDescent="0.2">
      <c r="B1034" s="19"/>
    </row>
  </sheetData>
  <mergeCells count="1">
    <mergeCell ref="A200:C200"/>
  </mergeCells>
  <hyperlinks>
    <hyperlink ref="A200" r:id="rId1" xr:uid="{C16242B4-7817-4D6D-88C2-8691BEDC501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3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724</v>
      </c>
    </row>
    <row r="3" spans="1:3" x14ac:dyDescent="0.2">
      <c r="A3" s="4" t="s">
        <v>1103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1103</v>
      </c>
      <c r="C7" s="8" t="s">
        <v>727</v>
      </c>
    </row>
    <row r="8" spans="1:3" x14ac:dyDescent="0.2">
      <c r="A8" s="5" t="s">
        <v>1104</v>
      </c>
      <c r="B8" s="5" t="s">
        <v>1105</v>
      </c>
      <c r="C8" s="26">
        <v>642507</v>
      </c>
    </row>
    <row r="9" spans="1:3" x14ac:dyDescent="0.2">
      <c r="A9" s="5" t="s">
        <v>1106</v>
      </c>
      <c r="B9" s="5" t="s">
        <v>1107</v>
      </c>
      <c r="C9" s="26">
        <v>395103</v>
      </c>
    </row>
    <row r="10" spans="1:3" x14ac:dyDescent="0.2">
      <c r="A10" s="5" t="s">
        <v>1108</v>
      </c>
      <c r="B10" s="5" t="s">
        <v>1109</v>
      </c>
      <c r="C10" s="26">
        <v>350463</v>
      </c>
    </row>
    <row r="11" spans="1:3" x14ac:dyDescent="0.2">
      <c r="A11" s="5" t="s">
        <v>1110</v>
      </c>
      <c r="B11" s="5" t="s">
        <v>1111</v>
      </c>
      <c r="C11" s="26">
        <v>400068</v>
      </c>
    </row>
    <row r="12" spans="1:3" x14ac:dyDescent="0.2">
      <c r="A12" s="5" t="s">
        <v>1112</v>
      </c>
      <c r="B12" s="5" t="s">
        <v>1113</v>
      </c>
      <c r="C12" s="26">
        <v>311910</v>
      </c>
    </row>
    <row r="13" spans="1:3" x14ac:dyDescent="0.2">
      <c r="A13" s="5" t="s">
        <v>1114</v>
      </c>
      <c r="B13" s="5" t="s">
        <v>1115</v>
      </c>
      <c r="C13" s="26">
        <v>171999</v>
      </c>
    </row>
    <row r="14" spans="1:3" x14ac:dyDescent="0.2">
      <c r="A14" s="5" t="s">
        <v>1116</v>
      </c>
      <c r="B14" s="5" t="s">
        <v>1117</v>
      </c>
      <c r="C14" s="26">
        <v>175029</v>
      </c>
    </row>
    <row r="15" spans="1:3" x14ac:dyDescent="0.2">
      <c r="A15" s="5" t="s">
        <v>1118</v>
      </c>
      <c r="B15" s="5" t="s">
        <v>1119</v>
      </c>
      <c r="C15" s="26">
        <v>516576</v>
      </c>
    </row>
    <row r="16" spans="1:3" x14ac:dyDescent="0.2">
      <c r="A16" s="5" t="s">
        <v>1120</v>
      </c>
      <c r="B16" s="5" t="s">
        <v>1121</v>
      </c>
      <c r="C16" s="26">
        <v>200010</v>
      </c>
    </row>
    <row r="17" spans="1:4" x14ac:dyDescent="0.2">
      <c r="A17" s="5" t="s">
        <v>1122</v>
      </c>
      <c r="B17" s="5" t="s">
        <v>1123</v>
      </c>
      <c r="C17" s="26">
        <v>130254</v>
      </c>
    </row>
    <row r="18" spans="1:4" x14ac:dyDescent="0.2">
      <c r="A18" s="5" t="s">
        <v>1124</v>
      </c>
      <c r="B18" s="5" t="s">
        <v>1125</v>
      </c>
      <c r="C18" s="26">
        <v>29793</v>
      </c>
    </row>
    <row r="19" spans="1:4" x14ac:dyDescent="0.2">
      <c r="A19" s="5" t="s">
        <v>1126</v>
      </c>
      <c r="B19" s="5" t="s">
        <v>1127</v>
      </c>
      <c r="C19" s="26">
        <v>208410</v>
      </c>
    </row>
    <row r="20" spans="1:4" x14ac:dyDescent="0.2">
      <c r="A20" s="5"/>
      <c r="B20" s="5" t="s">
        <v>40</v>
      </c>
      <c r="C20" s="26">
        <v>3532122</v>
      </c>
    </row>
    <row r="21" spans="1:4" x14ac:dyDescent="0.2">
      <c r="A21" s="5" t="s">
        <v>1128</v>
      </c>
      <c r="B21" s="5" t="s">
        <v>42</v>
      </c>
      <c r="C21" s="26">
        <v>65190</v>
      </c>
    </row>
    <row r="22" spans="1:4" x14ac:dyDescent="0.2">
      <c r="A22" s="5" t="s">
        <v>1129</v>
      </c>
      <c r="B22" s="5" t="s">
        <v>44</v>
      </c>
      <c r="C22" s="26">
        <v>179040</v>
      </c>
    </row>
    <row r="23" spans="1:4" x14ac:dyDescent="0.2">
      <c r="A23" s="5"/>
      <c r="B23" s="5"/>
      <c r="C23" s="26"/>
    </row>
    <row r="24" spans="1:4" x14ac:dyDescent="0.2">
      <c r="A24" s="5"/>
      <c r="B24" s="27" t="s">
        <v>45</v>
      </c>
      <c r="C24" s="28">
        <v>3776355</v>
      </c>
    </row>
    <row r="25" spans="1:4" x14ac:dyDescent="0.2">
      <c r="A25" s="9"/>
      <c r="B25" s="18"/>
      <c r="C25" s="9"/>
    </row>
    <row r="26" spans="1:4" x14ac:dyDescent="0.2">
      <c r="A26" s="64" t="s">
        <v>7043</v>
      </c>
      <c r="B26" s="64"/>
      <c r="C26" s="64"/>
    </row>
    <row r="27" spans="1:4" x14ac:dyDescent="0.2">
      <c r="A27" s="82" t="s">
        <v>6919</v>
      </c>
      <c r="B27" s="82"/>
      <c r="C27" s="82"/>
    </row>
    <row r="28" spans="1:4" x14ac:dyDescent="0.2">
      <c r="A28" s="64" t="s">
        <v>6917</v>
      </c>
      <c r="B28" s="20"/>
      <c r="C28" s="12"/>
      <c r="D28" s="12"/>
    </row>
    <row r="29" spans="1:4" x14ac:dyDescent="0.2">
      <c r="A29" s="29" t="s">
        <v>46</v>
      </c>
      <c r="B29" s="29"/>
      <c r="C29" s="29"/>
    </row>
    <row r="30" spans="1:4" x14ac:dyDescent="0.2">
      <c r="B30" s="19"/>
    </row>
    <row r="31" spans="1:4" x14ac:dyDescent="0.2">
      <c r="B31" s="19"/>
    </row>
    <row r="32" spans="1:4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  <row r="1031" spans="2:2" x14ac:dyDescent="0.2">
      <c r="B1031" s="19"/>
    </row>
    <row r="1032" spans="2:2" x14ac:dyDescent="0.2">
      <c r="B1032" s="19"/>
    </row>
    <row r="1033" spans="2:2" x14ac:dyDescent="0.2">
      <c r="B1033" s="19"/>
    </row>
  </sheetData>
  <mergeCells count="1">
    <mergeCell ref="A27:C27"/>
  </mergeCells>
  <hyperlinks>
    <hyperlink ref="A27" r:id="rId1" xr:uid="{CBC8A555-F4E4-432D-ABDD-75CA745D451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customWidth="1"/>
  </cols>
  <sheetData>
    <row r="1" spans="1:3" x14ac:dyDescent="0.2">
      <c r="A1" s="19" t="s">
        <v>731</v>
      </c>
    </row>
    <row r="3" spans="1:3" x14ac:dyDescent="0.2">
      <c r="A3" s="4" t="s">
        <v>1131</v>
      </c>
    </row>
    <row r="4" spans="1:3" x14ac:dyDescent="0.2">
      <c r="A4" t="s">
        <v>726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1131</v>
      </c>
      <c r="C7" s="8" t="s">
        <v>727</v>
      </c>
    </row>
    <row r="8" spans="1:3" x14ac:dyDescent="0.2">
      <c r="A8" s="5" t="s">
        <v>1104</v>
      </c>
      <c r="B8" s="5" t="s">
        <v>1105</v>
      </c>
      <c r="C8" s="26">
        <v>896802</v>
      </c>
    </row>
    <row r="9" spans="1:3" x14ac:dyDescent="0.2">
      <c r="A9" s="5" t="s">
        <v>1106</v>
      </c>
      <c r="B9" s="5" t="s">
        <v>1107</v>
      </c>
      <c r="C9" s="26">
        <v>590826</v>
      </c>
    </row>
    <row r="10" spans="1:3" x14ac:dyDescent="0.2">
      <c r="A10" s="5" t="s">
        <v>1108</v>
      </c>
      <c r="B10" s="5" t="s">
        <v>1109</v>
      </c>
      <c r="C10" s="26">
        <v>615882</v>
      </c>
    </row>
    <row r="11" spans="1:3" x14ac:dyDescent="0.2">
      <c r="A11" s="5" t="s">
        <v>1110</v>
      </c>
      <c r="B11" s="5" t="s">
        <v>1132</v>
      </c>
      <c r="C11" s="26">
        <v>811995</v>
      </c>
    </row>
    <row r="12" spans="1:3" x14ac:dyDescent="0.2">
      <c r="A12" s="5" t="s">
        <v>1133</v>
      </c>
      <c r="B12" s="5" t="s">
        <v>1127</v>
      </c>
      <c r="C12" s="26">
        <v>623085</v>
      </c>
    </row>
    <row r="13" spans="1:3" x14ac:dyDescent="0.2">
      <c r="A13" s="5"/>
      <c r="B13" s="5" t="s">
        <v>40</v>
      </c>
      <c r="C13" s="26">
        <v>3538587</v>
      </c>
    </row>
    <row r="14" spans="1:3" x14ac:dyDescent="0.2">
      <c r="A14" s="5" t="s">
        <v>1134</v>
      </c>
      <c r="B14" s="5" t="s">
        <v>1094</v>
      </c>
      <c r="C14" s="26">
        <v>222</v>
      </c>
    </row>
    <row r="15" spans="1:3" x14ac:dyDescent="0.2">
      <c r="A15" s="5" t="s">
        <v>1135</v>
      </c>
      <c r="B15" s="5" t="s">
        <v>1096</v>
      </c>
      <c r="C15" s="26">
        <v>24</v>
      </c>
    </row>
    <row r="16" spans="1:3" x14ac:dyDescent="0.2">
      <c r="A16" s="5" t="s">
        <v>1128</v>
      </c>
      <c r="B16" s="5" t="s">
        <v>42</v>
      </c>
      <c r="C16" s="26">
        <v>3801</v>
      </c>
    </row>
    <row r="17" spans="1:3" x14ac:dyDescent="0.2">
      <c r="A17" s="5" t="s">
        <v>1136</v>
      </c>
      <c r="B17" s="5" t="s">
        <v>1099</v>
      </c>
      <c r="C17" s="26">
        <v>9141</v>
      </c>
    </row>
    <row r="18" spans="1:3" x14ac:dyDescent="0.2">
      <c r="A18" s="5" t="s">
        <v>1129</v>
      </c>
      <c r="B18" s="5" t="s">
        <v>44</v>
      </c>
      <c r="C18" s="26">
        <v>224577</v>
      </c>
    </row>
    <row r="19" spans="1:3" x14ac:dyDescent="0.2">
      <c r="A19" s="5"/>
      <c r="B19" s="5"/>
      <c r="C19" s="26"/>
    </row>
    <row r="20" spans="1:3" x14ac:dyDescent="0.2">
      <c r="A20" s="5"/>
      <c r="B20" s="27" t="s">
        <v>45</v>
      </c>
      <c r="C20" s="28">
        <v>3776355</v>
      </c>
    </row>
    <row r="21" spans="1:3" x14ac:dyDescent="0.2">
      <c r="A21" s="9"/>
      <c r="B21" s="18"/>
      <c r="C21" s="9"/>
    </row>
    <row r="22" spans="1:3" s="72" customFormat="1" x14ac:dyDescent="0.2">
      <c r="A22" s="64" t="s">
        <v>6998</v>
      </c>
      <c r="B22" s="19"/>
    </row>
    <row r="23" spans="1:3" s="72" customFormat="1" x14ac:dyDescent="0.2">
      <c r="A23" s="82" t="s">
        <v>6919</v>
      </c>
      <c r="B23" s="82"/>
      <c r="C23" s="82"/>
    </row>
    <row r="24" spans="1:3" x14ac:dyDescent="0.2">
      <c r="A24" s="64" t="s">
        <v>6917</v>
      </c>
      <c r="B24" s="19"/>
    </row>
    <row r="25" spans="1:3" x14ac:dyDescent="0.2">
      <c r="A25" s="29" t="s">
        <v>46</v>
      </c>
      <c r="B25" s="19"/>
    </row>
    <row r="26" spans="1:3" x14ac:dyDescent="0.2">
      <c r="B26" s="19"/>
    </row>
    <row r="27" spans="1:3" x14ac:dyDescent="0.2">
      <c r="B27" s="19"/>
    </row>
    <row r="28" spans="1:3" x14ac:dyDescent="0.2">
      <c r="B28" s="19"/>
    </row>
    <row r="29" spans="1:3" x14ac:dyDescent="0.2">
      <c r="B29" s="19"/>
    </row>
    <row r="30" spans="1:3" x14ac:dyDescent="0.2">
      <c r="B30" s="19"/>
    </row>
    <row r="31" spans="1:3" x14ac:dyDescent="0.2">
      <c r="B31" s="19"/>
    </row>
    <row r="32" spans="1:3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  <row r="144" spans="2:2" x14ac:dyDescent="0.2">
      <c r="B144" s="19"/>
    </row>
    <row r="145" spans="2:2" x14ac:dyDescent="0.2">
      <c r="B145" s="19"/>
    </row>
    <row r="146" spans="2:2" x14ac:dyDescent="0.2">
      <c r="B146" s="19"/>
    </row>
    <row r="147" spans="2:2" x14ac:dyDescent="0.2">
      <c r="B147" s="19"/>
    </row>
    <row r="148" spans="2:2" x14ac:dyDescent="0.2">
      <c r="B148" s="19"/>
    </row>
    <row r="149" spans="2:2" x14ac:dyDescent="0.2">
      <c r="B149" s="19"/>
    </row>
    <row r="150" spans="2:2" x14ac:dyDescent="0.2">
      <c r="B150" s="19"/>
    </row>
    <row r="151" spans="2:2" x14ac:dyDescent="0.2">
      <c r="B151" s="19"/>
    </row>
    <row r="152" spans="2:2" x14ac:dyDescent="0.2">
      <c r="B152" s="19"/>
    </row>
    <row r="153" spans="2:2" x14ac:dyDescent="0.2">
      <c r="B153" s="19"/>
    </row>
    <row r="154" spans="2:2" x14ac:dyDescent="0.2">
      <c r="B154" s="19"/>
    </row>
    <row r="155" spans="2:2" x14ac:dyDescent="0.2">
      <c r="B155" s="19"/>
    </row>
    <row r="156" spans="2:2" x14ac:dyDescent="0.2">
      <c r="B156" s="19"/>
    </row>
    <row r="157" spans="2:2" x14ac:dyDescent="0.2">
      <c r="B157" s="19"/>
    </row>
    <row r="158" spans="2:2" x14ac:dyDescent="0.2">
      <c r="B158" s="19"/>
    </row>
    <row r="159" spans="2:2" x14ac:dyDescent="0.2">
      <c r="B159" s="19"/>
    </row>
    <row r="160" spans="2:2" x14ac:dyDescent="0.2">
      <c r="B160" s="19"/>
    </row>
    <row r="161" spans="2:2" x14ac:dyDescent="0.2">
      <c r="B161" s="19"/>
    </row>
    <row r="162" spans="2:2" x14ac:dyDescent="0.2">
      <c r="B162" s="19"/>
    </row>
    <row r="163" spans="2:2" x14ac:dyDescent="0.2">
      <c r="B163" s="19"/>
    </row>
    <row r="164" spans="2:2" x14ac:dyDescent="0.2">
      <c r="B164" s="19"/>
    </row>
    <row r="165" spans="2:2" x14ac:dyDescent="0.2">
      <c r="B165" s="19"/>
    </row>
    <row r="166" spans="2:2" x14ac:dyDescent="0.2">
      <c r="B166" s="19"/>
    </row>
    <row r="167" spans="2:2" x14ac:dyDescent="0.2">
      <c r="B167" s="19"/>
    </row>
    <row r="168" spans="2:2" x14ac:dyDescent="0.2">
      <c r="B168" s="19"/>
    </row>
    <row r="169" spans="2:2" x14ac:dyDescent="0.2">
      <c r="B169" s="19"/>
    </row>
    <row r="170" spans="2:2" x14ac:dyDescent="0.2">
      <c r="B170" s="19"/>
    </row>
    <row r="171" spans="2:2" x14ac:dyDescent="0.2">
      <c r="B171" s="19"/>
    </row>
    <row r="172" spans="2:2" x14ac:dyDescent="0.2">
      <c r="B172" s="19"/>
    </row>
    <row r="173" spans="2:2" x14ac:dyDescent="0.2">
      <c r="B173" s="19"/>
    </row>
    <row r="174" spans="2:2" x14ac:dyDescent="0.2">
      <c r="B174" s="19"/>
    </row>
    <row r="175" spans="2:2" x14ac:dyDescent="0.2">
      <c r="B175" s="19"/>
    </row>
    <row r="176" spans="2:2" x14ac:dyDescent="0.2">
      <c r="B176" s="19"/>
    </row>
    <row r="177" spans="2:2" x14ac:dyDescent="0.2">
      <c r="B177" s="19"/>
    </row>
    <row r="178" spans="2:2" x14ac:dyDescent="0.2">
      <c r="B178" s="19"/>
    </row>
    <row r="179" spans="2:2" x14ac:dyDescent="0.2">
      <c r="B179" s="19"/>
    </row>
    <row r="180" spans="2:2" x14ac:dyDescent="0.2">
      <c r="B180" s="19"/>
    </row>
    <row r="181" spans="2:2" x14ac:dyDescent="0.2">
      <c r="B181" s="19"/>
    </row>
    <row r="182" spans="2:2" x14ac:dyDescent="0.2">
      <c r="B182" s="19"/>
    </row>
    <row r="183" spans="2:2" x14ac:dyDescent="0.2">
      <c r="B183" s="19"/>
    </row>
    <row r="184" spans="2:2" x14ac:dyDescent="0.2">
      <c r="B184" s="19"/>
    </row>
    <row r="185" spans="2:2" x14ac:dyDescent="0.2">
      <c r="B185" s="19"/>
    </row>
    <row r="186" spans="2:2" x14ac:dyDescent="0.2">
      <c r="B186" s="19"/>
    </row>
    <row r="187" spans="2:2" x14ac:dyDescent="0.2">
      <c r="B187" s="19"/>
    </row>
    <row r="188" spans="2:2" x14ac:dyDescent="0.2">
      <c r="B188" s="19"/>
    </row>
    <row r="189" spans="2:2" x14ac:dyDescent="0.2">
      <c r="B189" s="19"/>
    </row>
    <row r="190" spans="2:2" x14ac:dyDescent="0.2">
      <c r="B190" s="19"/>
    </row>
    <row r="191" spans="2:2" x14ac:dyDescent="0.2">
      <c r="B191" s="19"/>
    </row>
    <row r="192" spans="2:2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23:C23"/>
  </mergeCells>
  <hyperlinks>
    <hyperlink ref="A23" r:id="rId1" xr:uid="{E0A35AFC-CC99-4BDA-A732-03329145C2B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2" max="2" width="33.7109375" customWidth="1"/>
    <col min="3" max="3" width="18.7109375" style="21" customWidth="1"/>
  </cols>
  <sheetData>
    <row r="1" spans="1:3" x14ac:dyDescent="0.2">
      <c r="A1" s="19" t="s">
        <v>1102</v>
      </c>
    </row>
    <row r="3" spans="1:3" x14ac:dyDescent="0.2">
      <c r="A3" s="4" t="s">
        <v>1138</v>
      </c>
    </row>
    <row r="4" spans="1:3" x14ac:dyDescent="0.2">
      <c r="A4" t="s">
        <v>1139</v>
      </c>
    </row>
    <row r="5" spans="1:3" x14ac:dyDescent="0.2">
      <c r="A5" t="s">
        <v>19</v>
      </c>
    </row>
    <row r="7" spans="1:3" ht="33.75" x14ac:dyDescent="0.2">
      <c r="A7" s="6" t="s">
        <v>24</v>
      </c>
      <c r="B7" s="32" t="s">
        <v>1138</v>
      </c>
      <c r="C7" s="22" t="s">
        <v>1140</v>
      </c>
    </row>
    <row r="8" spans="1:3" x14ac:dyDescent="0.2">
      <c r="A8" s="5" t="s">
        <v>52</v>
      </c>
      <c r="B8" s="5" t="s">
        <v>1141</v>
      </c>
      <c r="C8" s="23">
        <v>4896</v>
      </c>
    </row>
    <row r="9" spans="1:3" x14ac:dyDescent="0.2">
      <c r="A9" s="5" t="s">
        <v>53</v>
      </c>
      <c r="B9" s="5" t="s">
        <v>1142</v>
      </c>
      <c r="C9" s="23">
        <v>10323</v>
      </c>
    </row>
    <row r="10" spans="1:3" x14ac:dyDescent="0.2">
      <c r="A10" s="5" t="s">
        <v>54</v>
      </c>
      <c r="B10" s="5" t="s">
        <v>1143</v>
      </c>
      <c r="C10" s="23">
        <v>9528</v>
      </c>
    </row>
    <row r="11" spans="1:3" x14ac:dyDescent="0.2">
      <c r="A11" s="5" t="s">
        <v>55</v>
      </c>
      <c r="B11" s="5" t="s">
        <v>1144</v>
      </c>
      <c r="C11" s="23">
        <v>14496</v>
      </c>
    </row>
    <row r="12" spans="1:3" x14ac:dyDescent="0.2">
      <c r="A12" s="5" t="s">
        <v>56</v>
      </c>
      <c r="B12" s="5" t="s">
        <v>1145</v>
      </c>
      <c r="C12" s="23">
        <v>18810</v>
      </c>
    </row>
    <row r="13" spans="1:3" x14ac:dyDescent="0.2">
      <c r="A13" s="5" t="s">
        <v>57</v>
      </c>
      <c r="B13" s="5" t="s">
        <v>1146</v>
      </c>
      <c r="C13" s="23">
        <v>16635</v>
      </c>
    </row>
    <row r="14" spans="1:3" x14ac:dyDescent="0.2">
      <c r="A14" s="5" t="s">
        <v>58</v>
      </c>
      <c r="B14" s="5" t="s">
        <v>1147</v>
      </c>
      <c r="C14" s="23">
        <v>9750</v>
      </c>
    </row>
    <row r="15" spans="1:3" x14ac:dyDescent="0.2">
      <c r="A15" s="5" t="s">
        <v>59</v>
      </c>
      <c r="B15" s="5" t="s">
        <v>1148</v>
      </c>
      <c r="C15" s="23">
        <v>41112</v>
      </c>
    </row>
    <row r="16" spans="1:3" x14ac:dyDescent="0.2">
      <c r="A16" s="5" t="s">
        <v>60</v>
      </c>
      <c r="B16" s="5" t="s">
        <v>1149</v>
      </c>
      <c r="C16" s="23">
        <v>11235</v>
      </c>
    </row>
    <row r="17" spans="1:3" x14ac:dyDescent="0.2">
      <c r="A17" s="5" t="s">
        <v>61</v>
      </c>
      <c r="B17" s="5" t="s">
        <v>1150</v>
      </c>
      <c r="C17" s="23">
        <v>47463</v>
      </c>
    </row>
    <row r="18" spans="1:3" x14ac:dyDescent="0.2">
      <c r="A18" s="5" t="s">
        <v>62</v>
      </c>
      <c r="B18" s="5" t="s">
        <v>1151</v>
      </c>
      <c r="C18" s="23">
        <v>5640</v>
      </c>
    </row>
    <row r="19" spans="1:3" x14ac:dyDescent="0.2">
      <c r="A19" s="5" t="s">
        <v>63</v>
      </c>
      <c r="B19" s="5" t="s">
        <v>1152</v>
      </c>
      <c r="C19" s="23">
        <v>24171</v>
      </c>
    </row>
    <row r="20" spans="1:3" x14ac:dyDescent="0.2">
      <c r="A20" s="5" t="s">
        <v>64</v>
      </c>
      <c r="B20" s="5" t="s">
        <v>1153</v>
      </c>
      <c r="C20" s="23">
        <v>6300</v>
      </c>
    </row>
    <row r="21" spans="1:3" x14ac:dyDescent="0.2">
      <c r="A21" s="5" t="s">
        <v>65</v>
      </c>
      <c r="B21" s="5" t="s">
        <v>1154</v>
      </c>
      <c r="C21" s="23">
        <v>8940</v>
      </c>
    </row>
    <row r="22" spans="1:3" x14ac:dyDescent="0.2">
      <c r="A22" s="5" t="s">
        <v>66</v>
      </c>
      <c r="B22" s="5" t="s">
        <v>1155</v>
      </c>
      <c r="C22" s="23">
        <v>39756</v>
      </c>
    </row>
    <row r="23" spans="1:3" x14ac:dyDescent="0.2">
      <c r="A23" s="5" t="s">
        <v>67</v>
      </c>
      <c r="B23" s="5" t="s">
        <v>1156</v>
      </c>
      <c r="C23" s="23">
        <v>23085</v>
      </c>
    </row>
    <row r="24" spans="1:3" x14ac:dyDescent="0.2">
      <c r="A24" s="5" t="s">
        <v>68</v>
      </c>
      <c r="B24" s="5" t="s">
        <v>1157</v>
      </c>
      <c r="C24" s="23">
        <v>6348</v>
      </c>
    </row>
    <row r="25" spans="1:3" x14ac:dyDescent="0.2">
      <c r="A25" s="5" t="s">
        <v>69</v>
      </c>
      <c r="B25" s="5" t="s">
        <v>1158</v>
      </c>
      <c r="C25" s="23">
        <v>13290</v>
      </c>
    </row>
    <row r="26" spans="1:3" x14ac:dyDescent="0.2">
      <c r="A26" s="5" t="s">
        <v>70</v>
      </c>
      <c r="B26" s="5" t="s">
        <v>1159</v>
      </c>
      <c r="C26" s="23">
        <v>4050</v>
      </c>
    </row>
    <row r="27" spans="1:3" x14ac:dyDescent="0.2">
      <c r="A27" s="5" t="s">
        <v>71</v>
      </c>
      <c r="B27" s="5" t="s">
        <v>1160</v>
      </c>
      <c r="C27" s="23">
        <v>103674</v>
      </c>
    </row>
    <row r="28" spans="1:3" x14ac:dyDescent="0.2">
      <c r="A28" s="5" t="s">
        <v>72</v>
      </c>
      <c r="B28" s="5" t="s">
        <v>1161</v>
      </c>
      <c r="C28" s="23">
        <v>6933</v>
      </c>
    </row>
    <row r="29" spans="1:3" x14ac:dyDescent="0.2">
      <c r="A29" s="5" t="s">
        <v>73</v>
      </c>
      <c r="B29" s="5" t="s">
        <v>1162</v>
      </c>
      <c r="C29" s="23">
        <v>10149</v>
      </c>
    </row>
    <row r="30" spans="1:3" x14ac:dyDescent="0.2">
      <c r="A30" s="5" t="s">
        <v>74</v>
      </c>
      <c r="B30" s="5" t="s">
        <v>1163</v>
      </c>
      <c r="C30" s="23">
        <v>6567</v>
      </c>
    </row>
    <row r="31" spans="1:3" x14ac:dyDescent="0.2">
      <c r="A31" s="5" t="s">
        <v>75</v>
      </c>
      <c r="B31" s="5" t="s">
        <v>1164</v>
      </c>
      <c r="C31" s="23">
        <v>28608</v>
      </c>
    </row>
    <row r="32" spans="1:3" x14ac:dyDescent="0.2">
      <c r="A32" s="5" t="s">
        <v>76</v>
      </c>
      <c r="B32" s="5" t="s">
        <v>1165</v>
      </c>
      <c r="C32" s="23">
        <v>47868</v>
      </c>
    </row>
    <row r="33" spans="1:3" x14ac:dyDescent="0.2">
      <c r="A33" s="5" t="s">
        <v>77</v>
      </c>
      <c r="B33" s="5" t="s">
        <v>1166</v>
      </c>
      <c r="C33" s="23">
        <v>7902</v>
      </c>
    </row>
    <row r="34" spans="1:3" x14ac:dyDescent="0.2">
      <c r="A34" s="5" t="s">
        <v>78</v>
      </c>
      <c r="B34" s="5" t="s">
        <v>1167</v>
      </c>
      <c r="C34" s="23">
        <v>8568</v>
      </c>
    </row>
    <row r="35" spans="1:3" x14ac:dyDescent="0.2">
      <c r="A35" s="5" t="s">
        <v>79</v>
      </c>
      <c r="B35" s="5" t="s">
        <v>1168</v>
      </c>
      <c r="C35" s="23">
        <v>13947</v>
      </c>
    </row>
    <row r="36" spans="1:3" x14ac:dyDescent="0.2">
      <c r="A36" s="5" t="s">
        <v>80</v>
      </c>
      <c r="B36" s="5" t="s">
        <v>1169</v>
      </c>
      <c r="C36" s="23">
        <v>3714</v>
      </c>
    </row>
    <row r="37" spans="1:3" x14ac:dyDescent="0.2">
      <c r="A37" s="5" t="s">
        <v>81</v>
      </c>
      <c r="B37" s="5" t="s">
        <v>1170</v>
      </c>
      <c r="C37" s="23">
        <v>114084</v>
      </c>
    </row>
    <row r="38" spans="1:3" x14ac:dyDescent="0.2">
      <c r="A38" s="5" t="s">
        <v>82</v>
      </c>
      <c r="B38" s="5" t="s">
        <v>1171</v>
      </c>
      <c r="C38" s="23">
        <v>4113</v>
      </c>
    </row>
    <row r="39" spans="1:3" x14ac:dyDescent="0.2">
      <c r="A39" s="5" t="s">
        <v>83</v>
      </c>
      <c r="B39" s="5" t="s">
        <v>1172</v>
      </c>
      <c r="C39" s="23">
        <v>46818</v>
      </c>
    </row>
    <row r="40" spans="1:3" x14ac:dyDescent="0.2">
      <c r="A40" s="5" t="s">
        <v>84</v>
      </c>
      <c r="B40" s="5" t="s">
        <v>1173</v>
      </c>
      <c r="C40" s="23">
        <v>6729</v>
      </c>
    </row>
    <row r="41" spans="1:3" x14ac:dyDescent="0.2">
      <c r="A41" s="5" t="s">
        <v>85</v>
      </c>
      <c r="B41" s="5" t="s">
        <v>1174</v>
      </c>
      <c r="C41" s="23">
        <v>7749</v>
      </c>
    </row>
    <row r="42" spans="1:3" x14ac:dyDescent="0.2">
      <c r="A42" s="5" t="s">
        <v>86</v>
      </c>
      <c r="B42" s="5" t="s">
        <v>1175</v>
      </c>
      <c r="C42" s="23">
        <v>62154</v>
      </c>
    </row>
    <row r="43" spans="1:3" x14ac:dyDescent="0.2">
      <c r="A43" s="5" t="s">
        <v>87</v>
      </c>
      <c r="B43" s="5" t="s">
        <v>1176</v>
      </c>
      <c r="C43" s="23">
        <v>19851</v>
      </c>
    </row>
    <row r="44" spans="1:3" x14ac:dyDescent="0.2">
      <c r="A44" s="5" t="s">
        <v>88</v>
      </c>
      <c r="B44" s="5" t="s">
        <v>1177</v>
      </c>
      <c r="C44" s="23">
        <v>26994</v>
      </c>
    </row>
    <row r="45" spans="1:3" x14ac:dyDescent="0.2">
      <c r="A45" s="5" t="s">
        <v>89</v>
      </c>
      <c r="B45" s="5" t="s">
        <v>1178</v>
      </c>
      <c r="C45" s="23">
        <v>52641</v>
      </c>
    </row>
    <row r="46" spans="1:3" x14ac:dyDescent="0.2">
      <c r="A46" s="5" t="s">
        <v>90</v>
      </c>
      <c r="B46" s="5" t="s">
        <v>1179</v>
      </c>
      <c r="C46" s="23">
        <v>5436</v>
      </c>
    </row>
    <row r="47" spans="1:3" x14ac:dyDescent="0.2">
      <c r="A47" s="5" t="s">
        <v>91</v>
      </c>
      <c r="B47" s="5" t="s">
        <v>1180</v>
      </c>
      <c r="C47" s="23">
        <v>799950</v>
      </c>
    </row>
    <row r="48" spans="1:3" x14ac:dyDescent="0.2">
      <c r="A48" s="5" t="s">
        <v>92</v>
      </c>
      <c r="B48" s="5" t="s">
        <v>1181</v>
      </c>
      <c r="C48" s="23">
        <v>8328</v>
      </c>
    </row>
    <row r="49" spans="1:3" x14ac:dyDescent="0.2">
      <c r="A49" s="5" t="s">
        <v>93</v>
      </c>
      <c r="B49" s="5" t="s">
        <v>1182</v>
      </c>
      <c r="C49" s="23">
        <v>42465</v>
      </c>
    </row>
    <row r="50" spans="1:3" x14ac:dyDescent="0.2">
      <c r="A50" s="5" t="s">
        <v>94</v>
      </c>
      <c r="B50" s="5" t="s">
        <v>1183</v>
      </c>
      <c r="C50" s="23">
        <v>19224</v>
      </c>
    </row>
    <row r="51" spans="1:3" x14ac:dyDescent="0.2">
      <c r="A51" s="5" t="s">
        <v>95</v>
      </c>
      <c r="B51" s="5" t="s">
        <v>1184</v>
      </c>
      <c r="C51" s="23">
        <v>22428</v>
      </c>
    </row>
    <row r="52" spans="1:3" x14ac:dyDescent="0.2">
      <c r="A52" s="5" t="s">
        <v>96</v>
      </c>
      <c r="B52" s="5" t="s">
        <v>1185</v>
      </c>
      <c r="C52" s="23">
        <v>176025</v>
      </c>
    </row>
    <row r="53" spans="1:3" x14ac:dyDescent="0.2">
      <c r="A53" s="5" t="s">
        <v>97</v>
      </c>
      <c r="B53" s="5" t="s">
        <v>1186</v>
      </c>
      <c r="C53" s="23">
        <v>10878</v>
      </c>
    </row>
    <row r="54" spans="1:3" x14ac:dyDescent="0.2">
      <c r="A54" s="5" t="s">
        <v>98</v>
      </c>
      <c r="B54" s="5" t="s">
        <v>1187</v>
      </c>
      <c r="C54" s="23">
        <v>9477</v>
      </c>
    </row>
    <row r="55" spans="1:3" x14ac:dyDescent="0.2">
      <c r="A55" s="5" t="s">
        <v>99</v>
      </c>
      <c r="B55" s="5" t="s">
        <v>1188</v>
      </c>
      <c r="C55" s="23">
        <v>31320</v>
      </c>
    </row>
    <row r="56" spans="1:3" x14ac:dyDescent="0.2">
      <c r="A56" s="5" t="s">
        <v>100</v>
      </c>
      <c r="B56" s="5" t="s">
        <v>1189</v>
      </c>
      <c r="C56" s="23">
        <v>3507</v>
      </c>
    </row>
    <row r="57" spans="1:3" x14ac:dyDescent="0.2">
      <c r="A57" s="5" t="s">
        <v>101</v>
      </c>
      <c r="B57" s="5" t="s">
        <v>1190</v>
      </c>
      <c r="C57" s="23">
        <v>196086</v>
      </c>
    </row>
    <row r="58" spans="1:3" x14ac:dyDescent="0.2">
      <c r="A58" s="5" t="s">
        <v>102</v>
      </c>
      <c r="B58" s="5" t="s">
        <v>1191</v>
      </c>
      <c r="C58" s="23">
        <v>2427</v>
      </c>
    </row>
    <row r="59" spans="1:3" x14ac:dyDescent="0.2">
      <c r="A59" s="5" t="s">
        <v>103</v>
      </c>
      <c r="B59" s="5" t="s">
        <v>1192</v>
      </c>
      <c r="C59" s="23">
        <v>7545</v>
      </c>
    </row>
    <row r="60" spans="1:3" x14ac:dyDescent="0.2">
      <c r="A60" s="5" t="s">
        <v>104</v>
      </c>
      <c r="B60" s="5" t="s">
        <v>1193</v>
      </c>
      <c r="C60" s="23">
        <v>2997</v>
      </c>
    </row>
    <row r="61" spans="1:3" x14ac:dyDescent="0.2">
      <c r="A61" s="5" t="s">
        <v>105</v>
      </c>
      <c r="B61" s="5" t="s">
        <v>1194</v>
      </c>
      <c r="C61" s="23">
        <v>4185</v>
      </c>
    </row>
    <row r="62" spans="1:3" x14ac:dyDescent="0.2">
      <c r="A62" s="5" t="s">
        <v>106</v>
      </c>
      <c r="B62" s="5" t="s">
        <v>1195</v>
      </c>
      <c r="C62" s="23">
        <v>43641</v>
      </c>
    </row>
    <row r="63" spans="1:3" x14ac:dyDescent="0.2">
      <c r="A63" s="5" t="s">
        <v>107</v>
      </c>
      <c r="B63" s="5" t="s">
        <v>1196</v>
      </c>
      <c r="C63" s="23">
        <v>5502</v>
      </c>
    </row>
    <row r="64" spans="1:3" x14ac:dyDescent="0.2">
      <c r="A64" s="5" t="s">
        <v>108</v>
      </c>
      <c r="B64" s="5" t="s">
        <v>1197</v>
      </c>
      <c r="C64" s="23">
        <v>1941</v>
      </c>
    </row>
    <row r="65" spans="1:3" x14ac:dyDescent="0.2">
      <c r="A65" s="5" t="s">
        <v>109</v>
      </c>
      <c r="B65" s="5" t="s">
        <v>1198</v>
      </c>
      <c r="C65" s="23">
        <v>2766</v>
      </c>
    </row>
    <row r="66" spans="1:3" x14ac:dyDescent="0.2">
      <c r="A66" s="5" t="s">
        <v>110</v>
      </c>
      <c r="B66" s="5" t="s">
        <v>1199</v>
      </c>
      <c r="C66" s="23">
        <v>606</v>
      </c>
    </row>
    <row r="67" spans="1:3" x14ac:dyDescent="0.2">
      <c r="A67" s="5" t="s">
        <v>111</v>
      </c>
      <c r="B67" s="5" t="s">
        <v>1200</v>
      </c>
      <c r="C67" s="23">
        <v>82440</v>
      </c>
    </row>
    <row r="68" spans="1:3" x14ac:dyDescent="0.2">
      <c r="A68" s="5" t="s">
        <v>112</v>
      </c>
      <c r="B68" s="5" t="s">
        <v>1201</v>
      </c>
      <c r="C68" s="23">
        <v>666</v>
      </c>
    </row>
    <row r="69" spans="1:3" x14ac:dyDescent="0.2">
      <c r="A69" s="5" t="s">
        <v>113</v>
      </c>
      <c r="B69" s="5" t="s">
        <v>1202</v>
      </c>
      <c r="C69" s="23">
        <v>1587</v>
      </c>
    </row>
    <row r="70" spans="1:3" x14ac:dyDescent="0.2">
      <c r="A70" s="5" t="s">
        <v>114</v>
      </c>
      <c r="B70" s="5" t="s">
        <v>1203</v>
      </c>
      <c r="C70" s="23">
        <v>1221</v>
      </c>
    </row>
    <row r="71" spans="1:3" x14ac:dyDescent="0.2">
      <c r="A71" s="5" t="s">
        <v>115</v>
      </c>
      <c r="B71" s="5" t="s">
        <v>1204</v>
      </c>
      <c r="C71" s="23">
        <v>1437</v>
      </c>
    </row>
    <row r="72" spans="1:3" x14ac:dyDescent="0.2">
      <c r="A72" s="5" t="s">
        <v>116</v>
      </c>
      <c r="B72" s="5" t="s">
        <v>1205</v>
      </c>
      <c r="C72" s="23">
        <v>12924</v>
      </c>
    </row>
    <row r="73" spans="1:3" x14ac:dyDescent="0.2">
      <c r="A73" s="5" t="s">
        <v>117</v>
      </c>
      <c r="B73" s="5" t="s">
        <v>1206</v>
      </c>
      <c r="C73" s="23">
        <v>1044</v>
      </c>
    </row>
    <row r="74" spans="1:3" x14ac:dyDescent="0.2">
      <c r="A74" s="5" t="s">
        <v>118</v>
      </c>
      <c r="B74" s="5" t="s">
        <v>1207</v>
      </c>
      <c r="C74" s="23">
        <v>528</v>
      </c>
    </row>
    <row r="75" spans="1:3" x14ac:dyDescent="0.2">
      <c r="A75" s="5" t="s">
        <v>119</v>
      </c>
      <c r="B75" s="5" t="s">
        <v>1208</v>
      </c>
      <c r="C75" s="23">
        <v>984</v>
      </c>
    </row>
    <row r="76" spans="1:3" x14ac:dyDescent="0.2">
      <c r="A76" s="5" t="s">
        <v>120</v>
      </c>
      <c r="B76" s="5" t="s">
        <v>1209</v>
      </c>
      <c r="C76" s="23">
        <v>279</v>
      </c>
    </row>
    <row r="77" spans="1:3" x14ac:dyDescent="0.2">
      <c r="A77" s="5" t="s">
        <v>121</v>
      </c>
      <c r="B77" s="5" t="s">
        <v>1210</v>
      </c>
      <c r="C77" s="23">
        <v>21279</v>
      </c>
    </row>
    <row r="78" spans="1:3" x14ac:dyDescent="0.2">
      <c r="A78" s="5" t="s">
        <v>122</v>
      </c>
      <c r="B78" s="5" t="s">
        <v>1211</v>
      </c>
      <c r="C78" s="23">
        <v>186</v>
      </c>
    </row>
    <row r="79" spans="1:3" x14ac:dyDescent="0.2">
      <c r="A79" s="5" t="s">
        <v>123</v>
      </c>
      <c r="B79" s="5" t="s">
        <v>1212</v>
      </c>
      <c r="C79" s="23">
        <v>1959</v>
      </c>
    </row>
    <row r="80" spans="1:3" x14ac:dyDescent="0.2">
      <c r="A80" s="5" t="s">
        <v>124</v>
      </c>
      <c r="B80" s="5" t="s">
        <v>1213</v>
      </c>
      <c r="C80" s="23">
        <v>225</v>
      </c>
    </row>
    <row r="81" spans="1:3" x14ac:dyDescent="0.2">
      <c r="A81" s="5" t="s">
        <v>125</v>
      </c>
      <c r="B81" s="5" t="s">
        <v>1214</v>
      </c>
      <c r="C81" s="23">
        <v>417</v>
      </c>
    </row>
    <row r="82" spans="1:3" x14ac:dyDescent="0.2">
      <c r="A82" s="5" t="s">
        <v>126</v>
      </c>
      <c r="B82" s="5" t="s">
        <v>1215</v>
      </c>
      <c r="C82" s="23">
        <v>2568</v>
      </c>
    </row>
    <row r="83" spans="1:3" x14ac:dyDescent="0.2">
      <c r="A83" s="5" t="s">
        <v>127</v>
      </c>
      <c r="B83" s="5" t="s">
        <v>1216</v>
      </c>
      <c r="C83" s="23">
        <v>633</v>
      </c>
    </row>
    <row r="84" spans="1:3" x14ac:dyDescent="0.2">
      <c r="A84" s="5" t="s">
        <v>128</v>
      </c>
      <c r="B84" s="5" t="s">
        <v>1217</v>
      </c>
      <c r="C84" s="23">
        <v>423</v>
      </c>
    </row>
    <row r="85" spans="1:3" x14ac:dyDescent="0.2">
      <c r="A85" s="5" t="s">
        <v>129</v>
      </c>
      <c r="B85" s="5" t="s">
        <v>1218</v>
      </c>
      <c r="C85" s="23">
        <v>351</v>
      </c>
    </row>
    <row r="86" spans="1:3" x14ac:dyDescent="0.2">
      <c r="A86" s="5" t="s">
        <v>130</v>
      </c>
      <c r="B86" s="5" t="s">
        <v>1219</v>
      </c>
      <c r="C86" s="23">
        <v>99</v>
      </c>
    </row>
    <row r="87" spans="1:3" x14ac:dyDescent="0.2">
      <c r="A87" s="5" t="s">
        <v>131</v>
      </c>
      <c r="B87" s="5" t="s">
        <v>1220</v>
      </c>
      <c r="C87" s="23">
        <v>9138</v>
      </c>
    </row>
    <row r="88" spans="1:3" x14ac:dyDescent="0.2">
      <c r="A88" s="5" t="s">
        <v>132</v>
      </c>
      <c r="B88" s="5" t="s">
        <v>1221</v>
      </c>
      <c r="C88" s="23">
        <v>135</v>
      </c>
    </row>
    <row r="89" spans="1:3" x14ac:dyDescent="0.2">
      <c r="A89" s="5" t="s">
        <v>133</v>
      </c>
      <c r="B89" s="5" t="s">
        <v>1222</v>
      </c>
      <c r="C89" s="23">
        <v>333</v>
      </c>
    </row>
    <row r="90" spans="1:3" x14ac:dyDescent="0.2">
      <c r="A90" s="5" t="s">
        <v>134</v>
      </c>
      <c r="B90" s="5" t="s">
        <v>1223</v>
      </c>
      <c r="C90" s="23">
        <v>150</v>
      </c>
    </row>
    <row r="91" spans="1:3" x14ac:dyDescent="0.2">
      <c r="A91" s="5" t="s">
        <v>135</v>
      </c>
      <c r="B91" s="5" t="s">
        <v>1224</v>
      </c>
      <c r="C91" s="23">
        <v>2100</v>
      </c>
    </row>
    <row r="92" spans="1:3" x14ac:dyDescent="0.2">
      <c r="A92" s="5" t="s">
        <v>136</v>
      </c>
      <c r="B92" s="5" t="s">
        <v>1225</v>
      </c>
      <c r="C92" s="23">
        <v>966</v>
      </c>
    </row>
    <row r="93" spans="1:3" x14ac:dyDescent="0.2">
      <c r="A93" s="5" t="s">
        <v>137</v>
      </c>
      <c r="B93" s="5" t="s">
        <v>1226</v>
      </c>
      <c r="C93" s="23">
        <v>195</v>
      </c>
    </row>
    <row r="94" spans="1:3" x14ac:dyDescent="0.2">
      <c r="A94" s="5" t="s">
        <v>138</v>
      </c>
      <c r="B94" s="5" t="s">
        <v>1227</v>
      </c>
      <c r="C94" s="23">
        <v>111</v>
      </c>
    </row>
    <row r="95" spans="1:3" x14ac:dyDescent="0.2">
      <c r="A95" s="5" t="s">
        <v>139</v>
      </c>
      <c r="B95" s="5" t="s">
        <v>1228</v>
      </c>
      <c r="C95" s="23">
        <v>300</v>
      </c>
    </row>
    <row r="96" spans="1:3" x14ac:dyDescent="0.2">
      <c r="A96" s="5" t="s">
        <v>140</v>
      </c>
      <c r="B96" s="5" t="s">
        <v>1229</v>
      </c>
      <c r="C96" s="23">
        <v>99</v>
      </c>
    </row>
    <row r="97" spans="1:3" x14ac:dyDescent="0.2">
      <c r="A97" s="5" t="s">
        <v>141</v>
      </c>
      <c r="B97" s="5" t="s">
        <v>1230</v>
      </c>
      <c r="C97" s="23">
        <v>2730</v>
      </c>
    </row>
    <row r="98" spans="1:3" x14ac:dyDescent="0.2">
      <c r="A98" s="5" t="s">
        <v>142</v>
      </c>
      <c r="B98" s="5" t="s">
        <v>1231</v>
      </c>
      <c r="C98" s="23">
        <v>153</v>
      </c>
    </row>
    <row r="99" spans="1:3" x14ac:dyDescent="0.2">
      <c r="A99" s="5" t="s">
        <v>143</v>
      </c>
      <c r="B99" s="5" t="s">
        <v>1232</v>
      </c>
      <c r="C99" s="23">
        <v>180</v>
      </c>
    </row>
    <row r="100" spans="1:3" x14ac:dyDescent="0.2">
      <c r="A100" s="5" t="s">
        <v>144</v>
      </c>
      <c r="B100" s="5" t="s">
        <v>1233</v>
      </c>
      <c r="C100" s="23">
        <v>78</v>
      </c>
    </row>
    <row r="101" spans="1:3" x14ac:dyDescent="0.2">
      <c r="A101" s="5" t="s">
        <v>145</v>
      </c>
      <c r="B101" s="5" t="s">
        <v>1234</v>
      </c>
      <c r="C101" s="23">
        <v>135</v>
      </c>
    </row>
    <row r="102" spans="1:3" x14ac:dyDescent="0.2">
      <c r="A102" s="5" t="s">
        <v>146</v>
      </c>
      <c r="B102" s="5" t="s">
        <v>1235</v>
      </c>
      <c r="C102" s="23">
        <v>519</v>
      </c>
    </row>
    <row r="103" spans="1:3" x14ac:dyDescent="0.2">
      <c r="A103" s="5" t="s">
        <v>147</v>
      </c>
      <c r="B103" s="5" t="s">
        <v>1236</v>
      </c>
      <c r="C103" s="23">
        <v>225</v>
      </c>
    </row>
    <row r="104" spans="1:3" x14ac:dyDescent="0.2">
      <c r="A104" s="5" t="s">
        <v>148</v>
      </c>
      <c r="B104" s="5" t="s">
        <v>1237</v>
      </c>
      <c r="C104" s="23">
        <v>54</v>
      </c>
    </row>
    <row r="105" spans="1:3" x14ac:dyDescent="0.2">
      <c r="A105" s="5" t="s">
        <v>149</v>
      </c>
      <c r="B105" s="5" t="s">
        <v>1238</v>
      </c>
      <c r="C105" s="23">
        <v>423</v>
      </c>
    </row>
    <row r="106" spans="1:3" x14ac:dyDescent="0.2">
      <c r="A106" s="5" t="s">
        <v>150</v>
      </c>
      <c r="B106" s="5" t="s">
        <v>1239</v>
      </c>
      <c r="C106" s="23">
        <v>78</v>
      </c>
    </row>
    <row r="107" spans="1:3" x14ac:dyDescent="0.2">
      <c r="A107" s="5" t="s">
        <v>151</v>
      </c>
      <c r="B107" s="5" t="s">
        <v>1240</v>
      </c>
      <c r="C107" s="23">
        <v>1344</v>
      </c>
    </row>
    <row r="108" spans="1:3" x14ac:dyDescent="0.2">
      <c r="A108" s="5" t="s">
        <v>152</v>
      </c>
      <c r="B108" s="5" t="s">
        <v>1241</v>
      </c>
      <c r="C108" s="23">
        <v>18</v>
      </c>
    </row>
    <row r="109" spans="1:3" x14ac:dyDescent="0.2">
      <c r="A109" s="5" t="s">
        <v>153</v>
      </c>
      <c r="B109" s="5" t="s">
        <v>1242</v>
      </c>
      <c r="C109" s="23">
        <v>72</v>
      </c>
    </row>
    <row r="110" spans="1:3" x14ac:dyDescent="0.2">
      <c r="A110" s="5" t="s">
        <v>154</v>
      </c>
      <c r="B110" s="5" t="s">
        <v>1243</v>
      </c>
      <c r="C110" s="23">
        <v>27</v>
      </c>
    </row>
    <row r="111" spans="1:3" x14ac:dyDescent="0.2">
      <c r="A111" s="5" t="s">
        <v>155</v>
      </c>
      <c r="B111" s="5" t="s">
        <v>1244</v>
      </c>
      <c r="C111" s="23">
        <v>48</v>
      </c>
    </row>
    <row r="112" spans="1:3" x14ac:dyDescent="0.2">
      <c r="A112" s="5" t="s">
        <v>156</v>
      </c>
      <c r="B112" s="5" t="s">
        <v>1245</v>
      </c>
      <c r="C112" s="23">
        <v>291</v>
      </c>
    </row>
    <row r="113" spans="1:3" x14ac:dyDescent="0.2">
      <c r="A113" s="5" t="s">
        <v>157</v>
      </c>
      <c r="B113" s="5" t="s">
        <v>1246</v>
      </c>
      <c r="C113" s="23">
        <v>24</v>
      </c>
    </row>
    <row r="114" spans="1:3" x14ac:dyDescent="0.2">
      <c r="A114" s="5" t="s">
        <v>158</v>
      </c>
      <c r="B114" s="5" t="s">
        <v>1247</v>
      </c>
      <c r="C114" s="23">
        <v>27</v>
      </c>
    </row>
    <row r="115" spans="1:3" x14ac:dyDescent="0.2">
      <c r="A115" s="5" t="s">
        <v>159</v>
      </c>
      <c r="B115" s="5" t="s">
        <v>1248</v>
      </c>
      <c r="C115" s="23">
        <v>51</v>
      </c>
    </row>
    <row r="116" spans="1:3" x14ac:dyDescent="0.2">
      <c r="A116" s="5" t="s">
        <v>160</v>
      </c>
      <c r="B116" s="5" t="s">
        <v>1249</v>
      </c>
      <c r="C116" s="23">
        <v>21</v>
      </c>
    </row>
    <row r="117" spans="1:3" x14ac:dyDescent="0.2">
      <c r="A117" s="5" t="s">
        <v>161</v>
      </c>
      <c r="B117" s="5" t="s">
        <v>1250</v>
      </c>
      <c r="C117" s="23">
        <v>273</v>
      </c>
    </row>
    <row r="118" spans="1:3" x14ac:dyDescent="0.2">
      <c r="A118" s="5" t="s">
        <v>162</v>
      </c>
      <c r="B118" s="5" t="s">
        <v>1251</v>
      </c>
      <c r="C118" s="23">
        <v>90</v>
      </c>
    </row>
    <row r="119" spans="1:3" x14ac:dyDescent="0.2">
      <c r="A119" s="5" t="s">
        <v>163</v>
      </c>
      <c r="B119" s="5" t="s">
        <v>1252</v>
      </c>
      <c r="C119" s="23">
        <v>153</v>
      </c>
    </row>
    <row r="120" spans="1:3" x14ac:dyDescent="0.2">
      <c r="A120" s="5" t="s">
        <v>164</v>
      </c>
      <c r="B120" s="5" t="s">
        <v>1253</v>
      </c>
      <c r="C120" s="23">
        <v>6</v>
      </c>
    </row>
    <row r="121" spans="1:3" x14ac:dyDescent="0.2">
      <c r="A121" s="5" t="s">
        <v>165</v>
      </c>
      <c r="B121" s="5" t="s">
        <v>1254</v>
      </c>
      <c r="C121" s="23">
        <v>33</v>
      </c>
    </row>
    <row r="122" spans="1:3" x14ac:dyDescent="0.2">
      <c r="A122" s="5" t="s">
        <v>166</v>
      </c>
      <c r="B122" s="5" t="s">
        <v>1255</v>
      </c>
      <c r="C122" s="23">
        <v>93</v>
      </c>
    </row>
    <row r="123" spans="1:3" x14ac:dyDescent="0.2">
      <c r="A123" s="5" t="s">
        <v>167</v>
      </c>
      <c r="B123" s="5" t="s">
        <v>1256</v>
      </c>
      <c r="C123" s="23">
        <v>42</v>
      </c>
    </row>
    <row r="124" spans="1:3" x14ac:dyDescent="0.2">
      <c r="A124" s="5" t="s">
        <v>168</v>
      </c>
      <c r="B124" s="5" t="s">
        <v>1257</v>
      </c>
      <c r="C124" s="23">
        <v>18</v>
      </c>
    </row>
    <row r="125" spans="1:3" x14ac:dyDescent="0.2">
      <c r="A125" s="5" t="s">
        <v>169</v>
      </c>
      <c r="B125" s="5" t="s">
        <v>1258</v>
      </c>
      <c r="C125" s="23">
        <v>18</v>
      </c>
    </row>
    <row r="126" spans="1:3" x14ac:dyDescent="0.2">
      <c r="A126" s="5" t="s">
        <v>170</v>
      </c>
      <c r="B126" s="5" t="s">
        <v>1259</v>
      </c>
      <c r="C126" s="23">
        <v>42</v>
      </c>
    </row>
    <row r="127" spans="1:3" x14ac:dyDescent="0.2">
      <c r="A127" s="5" t="s">
        <v>171</v>
      </c>
      <c r="B127" s="5" t="s">
        <v>1260</v>
      </c>
      <c r="C127" s="23">
        <v>276</v>
      </c>
    </row>
    <row r="128" spans="1:3" x14ac:dyDescent="0.2">
      <c r="A128" s="5" t="s">
        <v>1261</v>
      </c>
      <c r="B128" s="5" t="s">
        <v>1262</v>
      </c>
      <c r="C128" s="23">
        <v>21</v>
      </c>
    </row>
    <row r="129" spans="1:3" x14ac:dyDescent="0.2">
      <c r="A129" s="5" t="s">
        <v>1263</v>
      </c>
      <c r="B129" s="5" t="s">
        <v>1264</v>
      </c>
      <c r="C129" s="23">
        <v>27</v>
      </c>
    </row>
    <row r="130" spans="1:3" x14ac:dyDescent="0.2">
      <c r="A130" s="5" t="s">
        <v>1265</v>
      </c>
      <c r="B130" s="5" t="s">
        <v>1266</v>
      </c>
      <c r="C130" s="23">
        <v>9</v>
      </c>
    </row>
    <row r="131" spans="1:3" x14ac:dyDescent="0.2">
      <c r="A131" s="5" t="s">
        <v>1267</v>
      </c>
      <c r="B131" s="5" t="s">
        <v>1268</v>
      </c>
      <c r="C131" s="23">
        <v>33</v>
      </c>
    </row>
    <row r="132" spans="1:3" x14ac:dyDescent="0.2">
      <c r="A132" s="5" t="s">
        <v>1269</v>
      </c>
      <c r="B132" s="5" t="s">
        <v>1270</v>
      </c>
      <c r="C132" s="23">
        <v>66</v>
      </c>
    </row>
    <row r="133" spans="1:3" x14ac:dyDescent="0.2">
      <c r="A133" s="5" t="s">
        <v>1271</v>
      </c>
      <c r="B133" s="5" t="s">
        <v>1272</v>
      </c>
      <c r="C133" s="23">
        <v>48</v>
      </c>
    </row>
    <row r="134" spans="1:3" x14ac:dyDescent="0.2">
      <c r="A134" s="5" t="s">
        <v>1273</v>
      </c>
      <c r="B134" s="5" t="s">
        <v>1274</v>
      </c>
      <c r="C134" s="23">
        <v>9</v>
      </c>
    </row>
    <row r="135" spans="1:3" x14ac:dyDescent="0.2">
      <c r="A135" s="5" t="s">
        <v>1275</v>
      </c>
      <c r="B135" s="5" t="s">
        <v>1276</v>
      </c>
      <c r="C135" s="23">
        <v>27</v>
      </c>
    </row>
    <row r="136" spans="1:3" x14ac:dyDescent="0.2">
      <c r="A136" s="5" t="s">
        <v>1277</v>
      </c>
      <c r="B136" s="5" t="s">
        <v>1278</v>
      </c>
      <c r="C136" s="23">
        <v>15</v>
      </c>
    </row>
    <row r="137" spans="1:3" x14ac:dyDescent="0.2">
      <c r="A137" s="5" t="s">
        <v>1279</v>
      </c>
      <c r="B137" s="5" t="s">
        <v>1280</v>
      </c>
      <c r="C137" s="23">
        <v>99</v>
      </c>
    </row>
    <row r="138" spans="1:3" x14ac:dyDescent="0.2">
      <c r="A138" s="5" t="s">
        <v>1281</v>
      </c>
      <c r="B138" s="5" t="s">
        <v>1282</v>
      </c>
      <c r="C138" s="23">
        <v>9</v>
      </c>
    </row>
    <row r="139" spans="1:3" x14ac:dyDescent="0.2">
      <c r="A139" s="5" t="s">
        <v>1283</v>
      </c>
      <c r="B139" s="5" t="s">
        <v>1284</v>
      </c>
      <c r="C139" s="23">
        <v>15</v>
      </c>
    </row>
    <row r="140" spans="1:3" x14ac:dyDescent="0.2">
      <c r="A140" s="5" t="s">
        <v>1285</v>
      </c>
      <c r="B140" s="5" t="s">
        <v>1286</v>
      </c>
      <c r="C140" s="23">
        <v>12</v>
      </c>
    </row>
    <row r="141" spans="1:3" x14ac:dyDescent="0.2">
      <c r="A141" s="5" t="s">
        <v>1287</v>
      </c>
      <c r="B141" s="5" t="s">
        <v>1288</v>
      </c>
      <c r="C141" s="23">
        <v>0</v>
      </c>
    </row>
    <row r="142" spans="1:3" x14ac:dyDescent="0.2">
      <c r="A142" s="5" t="s">
        <v>1289</v>
      </c>
      <c r="B142" s="5" t="s">
        <v>1290</v>
      </c>
      <c r="C142" s="23">
        <v>45</v>
      </c>
    </row>
    <row r="143" spans="1:3" x14ac:dyDescent="0.2">
      <c r="A143" s="5" t="s">
        <v>1291</v>
      </c>
      <c r="B143" s="5" t="s">
        <v>1292</v>
      </c>
      <c r="C143" s="23">
        <v>6</v>
      </c>
    </row>
    <row r="144" spans="1:3" x14ac:dyDescent="0.2">
      <c r="A144" s="5" t="s">
        <v>1293</v>
      </c>
      <c r="B144" s="5" t="s">
        <v>1294</v>
      </c>
      <c r="C144" s="23">
        <v>6</v>
      </c>
    </row>
    <row r="145" spans="1:3" x14ac:dyDescent="0.2">
      <c r="A145" s="5" t="s">
        <v>1295</v>
      </c>
      <c r="B145" s="5" t="s">
        <v>1296</v>
      </c>
      <c r="C145" s="23">
        <v>9</v>
      </c>
    </row>
    <row r="146" spans="1:3" x14ac:dyDescent="0.2">
      <c r="A146" s="5" t="s">
        <v>1297</v>
      </c>
      <c r="B146" s="5" t="s">
        <v>1298</v>
      </c>
      <c r="C146" s="23">
        <v>3</v>
      </c>
    </row>
    <row r="147" spans="1:3" x14ac:dyDescent="0.2">
      <c r="A147" s="5" t="s">
        <v>1299</v>
      </c>
      <c r="B147" s="5" t="s">
        <v>1300</v>
      </c>
      <c r="C147" s="23">
        <v>132</v>
      </c>
    </row>
    <row r="148" spans="1:3" x14ac:dyDescent="0.2">
      <c r="A148" s="5" t="s">
        <v>1301</v>
      </c>
      <c r="B148" s="5" t="s">
        <v>1302</v>
      </c>
      <c r="C148" s="23">
        <v>3</v>
      </c>
    </row>
    <row r="149" spans="1:3" x14ac:dyDescent="0.2">
      <c r="A149" s="5" t="s">
        <v>1303</v>
      </c>
      <c r="B149" s="5" t="s">
        <v>1304</v>
      </c>
      <c r="C149" s="23">
        <v>12</v>
      </c>
    </row>
    <row r="150" spans="1:3" x14ac:dyDescent="0.2">
      <c r="A150" s="5" t="s">
        <v>1305</v>
      </c>
      <c r="B150" s="5" t="s">
        <v>1306</v>
      </c>
      <c r="C150" s="23">
        <v>3</v>
      </c>
    </row>
    <row r="151" spans="1:3" x14ac:dyDescent="0.2">
      <c r="A151" s="5" t="s">
        <v>1307</v>
      </c>
      <c r="B151" s="5" t="s">
        <v>1308</v>
      </c>
      <c r="C151" s="23">
        <v>33</v>
      </c>
    </row>
    <row r="152" spans="1:3" x14ac:dyDescent="0.2">
      <c r="A152" s="5" t="s">
        <v>1309</v>
      </c>
      <c r="B152" s="5" t="s">
        <v>1310</v>
      </c>
      <c r="C152" s="23">
        <v>21</v>
      </c>
    </row>
    <row r="153" spans="1:3" x14ac:dyDescent="0.2">
      <c r="A153" s="5" t="s">
        <v>1311</v>
      </c>
      <c r="B153" s="5" t="s">
        <v>1312</v>
      </c>
      <c r="C153" s="23">
        <v>6</v>
      </c>
    </row>
    <row r="154" spans="1:3" x14ac:dyDescent="0.2">
      <c r="A154" s="5" t="s">
        <v>1313</v>
      </c>
      <c r="B154" s="5" t="s">
        <v>1314</v>
      </c>
      <c r="C154" s="23">
        <v>6</v>
      </c>
    </row>
    <row r="155" spans="1:3" x14ac:dyDescent="0.2">
      <c r="A155" s="5" t="s">
        <v>1315</v>
      </c>
      <c r="B155" s="5" t="s">
        <v>1316</v>
      </c>
      <c r="C155" s="23">
        <v>18</v>
      </c>
    </row>
    <row r="156" spans="1:3" x14ac:dyDescent="0.2">
      <c r="A156" s="5" t="s">
        <v>1317</v>
      </c>
      <c r="B156" s="5" t="s">
        <v>1318</v>
      </c>
      <c r="C156" s="23">
        <v>6</v>
      </c>
    </row>
    <row r="157" spans="1:3" x14ac:dyDescent="0.2">
      <c r="A157" s="5" t="s">
        <v>1319</v>
      </c>
      <c r="B157" s="5" t="s">
        <v>1320</v>
      </c>
      <c r="C157" s="23">
        <v>66</v>
      </c>
    </row>
    <row r="158" spans="1:3" x14ac:dyDescent="0.2">
      <c r="A158" s="5" t="s">
        <v>1321</v>
      </c>
      <c r="B158" s="5" t="s">
        <v>1322</v>
      </c>
      <c r="C158" s="23">
        <v>9</v>
      </c>
    </row>
    <row r="159" spans="1:3" x14ac:dyDescent="0.2">
      <c r="A159" s="5" t="s">
        <v>1323</v>
      </c>
      <c r="B159" s="5" t="s">
        <v>1324</v>
      </c>
      <c r="C159" s="23">
        <v>6</v>
      </c>
    </row>
    <row r="160" spans="1:3" x14ac:dyDescent="0.2">
      <c r="A160" s="5" t="s">
        <v>1325</v>
      </c>
      <c r="B160" s="5" t="s">
        <v>1326</v>
      </c>
      <c r="C160" s="23">
        <v>6</v>
      </c>
    </row>
    <row r="161" spans="1:3" x14ac:dyDescent="0.2">
      <c r="A161" s="5" t="s">
        <v>1327</v>
      </c>
      <c r="B161" s="5" t="s">
        <v>1328</v>
      </c>
      <c r="C161" s="23">
        <v>21</v>
      </c>
    </row>
    <row r="162" spans="1:3" x14ac:dyDescent="0.2">
      <c r="A162" s="5" t="s">
        <v>1329</v>
      </c>
      <c r="B162" s="5" t="s">
        <v>1330</v>
      </c>
      <c r="C162" s="23">
        <v>9</v>
      </c>
    </row>
    <row r="163" spans="1:3" x14ac:dyDescent="0.2">
      <c r="A163" s="5" t="s">
        <v>1331</v>
      </c>
      <c r="B163" s="5" t="s">
        <v>1332</v>
      </c>
      <c r="C163" s="23">
        <v>6</v>
      </c>
    </row>
    <row r="164" spans="1:3" x14ac:dyDescent="0.2">
      <c r="A164" s="5" t="s">
        <v>1333</v>
      </c>
      <c r="B164" s="5" t="s">
        <v>1334</v>
      </c>
      <c r="C164" s="23">
        <v>15</v>
      </c>
    </row>
    <row r="165" spans="1:3" x14ac:dyDescent="0.2">
      <c r="A165" s="5" t="s">
        <v>1335</v>
      </c>
      <c r="B165" s="5" t="s">
        <v>1336</v>
      </c>
      <c r="C165" s="23">
        <v>3</v>
      </c>
    </row>
    <row r="166" spans="1:3" x14ac:dyDescent="0.2">
      <c r="A166" s="5" t="s">
        <v>1337</v>
      </c>
      <c r="B166" s="5" t="s">
        <v>1338</v>
      </c>
      <c r="C166" s="23">
        <v>0</v>
      </c>
    </row>
    <row r="167" spans="1:3" x14ac:dyDescent="0.2">
      <c r="A167" s="5" t="s">
        <v>1339</v>
      </c>
      <c r="B167" s="5" t="s">
        <v>1340</v>
      </c>
      <c r="C167" s="23">
        <v>39</v>
      </c>
    </row>
    <row r="168" spans="1:3" x14ac:dyDescent="0.2">
      <c r="A168" s="5" t="s">
        <v>1341</v>
      </c>
      <c r="B168" s="5" t="s">
        <v>1342</v>
      </c>
      <c r="C168" s="23">
        <v>3</v>
      </c>
    </row>
    <row r="169" spans="1:3" x14ac:dyDescent="0.2">
      <c r="A169" s="5" t="s">
        <v>1343</v>
      </c>
      <c r="B169" s="5" t="s">
        <v>1344</v>
      </c>
      <c r="C169" s="23">
        <v>6</v>
      </c>
    </row>
    <row r="170" spans="1:3" x14ac:dyDescent="0.2">
      <c r="A170" s="5" t="s">
        <v>1345</v>
      </c>
      <c r="B170" s="5" t="s">
        <v>1346</v>
      </c>
      <c r="C170" s="23">
        <v>6</v>
      </c>
    </row>
    <row r="171" spans="1:3" x14ac:dyDescent="0.2">
      <c r="A171" s="5" t="s">
        <v>1347</v>
      </c>
      <c r="B171" s="5" t="s">
        <v>1348</v>
      </c>
      <c r="C171" s="23">
        <v>15</v>
      </c>
    </row>
    <row r="172" spans="1:3" x14ac:dyDescent="0.2">
      <c r="A172" s="5" t="s">
        <v>1349</v>
      </c>
      <c r="B172" s="5" t="s">
        <v>1350</v>
      </c>
      <c r="C172" s="23">
        <v>9</v>
      </c>
    </row>
    <row r="173" spans="1:3" x14ac:dyDescent="0.2">
      <c r="A173" s="5" t="s">
        <v>1351</v>
      </c>
      <c r="B173" s="5" t="s">
        <v>1352</v>
      </c>
      <c r="C173" s="23">
        <v>3</v>
      </c>
    </row>
    <row r="174" spans="1:3" x14ac:dyDescent="0.2">
      <c r="A174" s="5" t="s">
        <v>1353</v>
      </c>
      <c r="B174" s="5" t="s">
        <v>1354</v>
      </c>
      <c r="C174" s="23">
        <v>3</v>
      </c>
    </row>
    <row r="175" spans="1:3" x14ac:dyDescent="0.2">
      <c r="A175" s="5" t="s">
        <v>1355</v>
      </c>
      <c r="B175" s="5" t="s">
        <v>1356</v>
      </c>
      <c r="C175" s="23">
        <v>273</v>
      </c>
    </row>
    <row r="176" spans="1:3" x14ac:dyDescent="0.2">
      <c r="A176" s="5"/>
      <c r="B176" s="5" t="s">
        <v>40</v>
      </c>
      <c r="C176" s="23">
        <v>2445141</v>
      </c>
    </row>
    <row r="177" spans="1:3" x14ac:dyDescent="0.2">
      <c r="A177" s="5" t="s">
        <v>1357</v>
      </c>
      <c r="B177" s="5" t="s">
        <v>42</v>
      </c>
      <c r="C177" s="23">
        <v>0</v>
      </c>
    </row>
    <row r="178" spans="1:3" x14ac:dyDescent="0.2">
      <c r="A178" s="5" t="s">
        <v>1358</v>
      </c>
      <c r="B178" s="5" t="s">
        <v>44</v>
      </c>
      <c r="C178" s="23">
        <v>0</v>
      </c>
    </row>
    <row r="179" spans="1:3" x14ac:dyDescent="0.2">
      <c r="A179" s="5"/>
    </row>
    <row r="180" spans="1:3" x14ac:dyDescent="0.2">
      <c r="A180" s="5"/>
      <c r="B180" s="27" t="s">
        <v>45</v>
      </c>
      <c r="C180" s="30">
        <v>2445141</v>
      </c>
    </row>
    <row r="181" spans="1:3" x14ac:dyDescent="0.2">
      <c r="A181" s="9"/>
      <c r="B181" s="18"/>
      <c r="C181" s="24"/>
    </row>
    <row r="182" spans="1:3" x14ac:dyDescent="0.2">
      <c r="A182" s="64" t="s">
        <v>6999</v>
      </c>
      <c r="B182" s="19"/>
    </row>
    <row r="183" spans="1:3" x14ac:dyDescent="0.2">
      <c r="A183" s="82" t="s">
        <v>6919</v>
      </c>
      <c r="B183" s="82"/>
      <c r="C183" s="82"/>
    </row>
    <row r="184" spans="1:3" x14ac:dyDescent="0.2">
      <c r="A184" s="64" t="s">
        <v>6917</v>
      </c>
      <c r="B184" s="19"/>
      <c r="C184"/>
    </row>
    <row r="185" spans="1:3" x14ac:dyDescent="0.2">
      <c r="A185" s="29" t="s">
        <v>46</v>
      </c>
      <c r="B185" s="19"/>
    </row>
    <row r="186" spans="1:3" x14ac:dyDescent="0.2">
      <c r="B186" s="19"/>
    </row>
    <row r="187" spans="1:3" x14ac:dyDescent="0.2">
      <c r="B187" s="19"/>
    </row>
    <row r="188" spans="1:3" x14ac:dyDescent="0.2">
      <c r="B188" s="19"/>
    </row>
    <row r="189" spans="1:3" x14ac:dyDescent="0.2">
      <c r="B189" s="19"/>
    </row>
    <row r="190" spans="1:3" x14ac:dyDescent="0.2">
      <c r="B190" s="19"/>
    </row>
    <row r="191" spans="1:3" x14ac:dyDescent="0.2">
      <c r="B191" s="19"/>
    </row>
    <row r="192" spans="1:3" x14ac:dyDescent="0.2">
      <c r="B192" s="19"/>
    </row>
    <row r="193" spans="2:2" x14ac:dyDescent="0.2">
      <c r="B193" s="19"/>
    </row>
    <row r="194" spans="2:2" x14ac:dyDescent="0.2">
      <c r="B194" s="19"/>
    </row>
    <row r="195" spans="2:2" x14ac:dyDescent="0.2">
      <c r="B195" s="19"/>
    </row>
    <row r="196" spans="2:2" x14ac:dyDescent="0.2">
      <c r="B196" s="19"/>
    </row>
    <row r="197" spans="2:2" x14ac:dyDescent="0.2">
      <c r="B197" s="19"/>
    </row>
    <row r="198" spans="2:2" x14ac:dyDescent="0.2">
      <c r="B198" s="19"/>
    </row>
    <row r="199" spans="2:2" x14ac:dyDescent="0.2">
      <c r="B199" s="19"/>
    </row>
    <row r="200" spans="2:2" x14ac:dyDescent="0.2">
      <c r="B200" s="19"/>
    </row>
    <row r="201" spans="2:2" x14ac:dyDescent="0.2">
      <c r="B201" s="19"/>
    </row>
    <row r="202" spans="2:2" x14ac:dyDescent="0.2">
      <c r="B202" s="19"/>
    </row>
    <row r="203" spans="2:2" x14ac:dyDescent="0.2">
      <c r="B203" s="19"/>
    </row>
    <row r="204" spans="2:2" x14ac:dyDescent="0.2">
      <c r="B204" s="19"/>
    </row>
    <row r="205" spans="2:2" x14ac:dyDescent="0.2">
      <c r="B205" s="19"/>
    </row>
    <row r="206" spans="2:2" x14ac:dyDescent="0.2">
      <c r="B206" s="19"/>
    </row>
    <row r="207" spans="2:2" x14ac:dyDescent="0.2">
      <c r="B207" s="19"/>
    </row>
    <row r="208" spans="2: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  <row r="214" spans="2:2" x14ac:dyDescent="0.2">
      <c r="B214" s="19"/>
    </row>
    <row r="215" spans="2:2" x14ac:dyDescent="0.2">
      <c r="B215" s="19"/>
    </row>
    <row r="216" spans="2:2" x14ac:dyDescent="0.2">
      <c r="B216" s="19"/>
    </row>
    <row r="217" spans="2:2" x14ac:dyDescent="0.2">
      <c r="B217" s="19"/>
    </row>
    <row r="218" spans="2:2" x14ac:dyDescent="0.2">
      <c r="B218" s="19"/>
    </row>
    <row r="219" spans="2:2" x14ac:dyDescent="0.2">
      <c r="B219" s="19"/>
    </row>
    <row r="220" spans="2:2" x14ac:dyDescent="0.2">
      <c r="B220" s="19"/>
    </row>
    <row r="221" spans="2:2" x14ac:dyDescent="0.2">
      <c r="B221" s="19"/>
    </row>
    <row r="222" spans="2:2" x14ac:dyDescent="0.2">
      <c r="B222" s="19"/>
    </row>
    <row r="223" spans="2:2" x14ac:dyDescent="0.2">
      <c r="B223" s="19"/>
    </row>
    <row r="224" spans="2:2" x14ac:dyDescent="0.2">
      <c r="B224" s="19"/>
    </row>
    <row r="225" spans="2:2" x14ac:dyDescent="0.2">
      <c r="B225" s="19"/>
    </row>
    <row r="226" spans="2:2" x14ac:dyDescent="0.2">
      <c r="B226" s="19"/>
    </row>
    <row r="227" spans="2:2" x14ac:dyDescent="0.2">
      <c r="B227" s="19"/>
    </row>
    <row r="228" spans="2:2" x14ac:dyDescent="0.2">
      <c r="B228" s="19"/>
    </row>
    <row r="229" spans="2:2" x14ac:dyDescent="0.2">
      <c r="B229" s="19"/>
    </row>
    <row r="230" spans="2:2" x14ac:dyDescent="0.2">
      <c r="B230" s="19"/>
    </row>
    <row r="231" spans="2:2" x14ac:dyDescent="0.2">
      <c r="B231" s="19"/>
    </row>
    <row r="232" spans="2:2" x14ac:dyDescent="0.2">
      <c r="B232" s="19"/>
    </row>
    <row r="233" spans="2:2" x14ac:dyDescent="0.2">
      <c r="B233" s="19"/>
    </row>
    <row r="234" spans="2:2" x14ac:dyDescent="0.2">
      <c r="B234" s="19"/>
    </row>
    <row r="235" spans="2:2" x14ac:dyDescent="0.2">
      <c r="B235" s="19"/>
    </row>
    <row r="236" spans="2:2" x14ac:dyDescent="0.2">
      <c r="B236" s="19"/>
    </row>
    <row r="237" spans="2:2" x14ac:dyDescent="0.2">
      <c r="B237" s="19"/>
    </row>
    <row r="238" spans="2:2" x14ac:dyDescent="0.2">
      <c r="B238" s="19"/>
    </row>
    <row r="239" spans="2:2" x14ac:dyDescent="0.2">
      <c r="B239" s="19"/>
    </row>
    <row r="240" spans="2:2" x14ac:dyDescent="0.2">
      <c r="B240" s="19"/>
    </row>
    <row r="241" spans="2:2" x14ac:dyDescent="0.2">
      <c r="B241" s="19"/>
    </row>
    <row r="242" spans="2:2" x14ac:dyDescent="0.2">
      <c r="B242" s="19"/>
    </row>
    <row r="243" spans="2:2" x14ac:dyDescent="0.2">
      <c r="B243" s="19"/>
    </row>
    <row r="244" spans="2:2" x14ac:dyDescent="0.2">
      <c r="B244" s="19"/>
    </row>
    <row r="245" spans="2:2" x14ac:dyDescent="0.2">
      <c r="B245" s="19"/>
    </row>
    <row r="246" spans="2:2" x14ac:dyDescent="0.2">
      <c r="B246" s="19"/>
    </row>
    <row r="247" spans="2:2" x14ac:dyDescent="0.2">
      <c r="B247" s="19"/>
    </row>
    <row r="248" spans="2:2" x14ac:dyDescent="0.2">
      <c r="B248" s="19"/>
    </row>
    <row r="249" spans="2:2" x14ac:dyDescent="0.2">
      <c r="B249" s="19"/>
    </row>
    <row r="250" spans="2:2" x14ac:dyDescent="0.2">
      <c r="B250" s="19"/>
    </row>
    <row r="251" spans="2:2" x14ac:dyDescent="0.2">
      <c r="B251" s="19"/>
    </row>
    <row r="252" spans="2:2" x14ac:dyDescent="0.2">
      <c r="B252" s="19"/>
    </row>
    <row r="253" spans="2:2" x14ac:dyDescent="0.2">
      <c r="B253" s="19"/>
    </row>
    <row r="254" spans="2:2" x14ac:dyDescent="0.2">
      <c r="B254" s="19"/>
    </row>
    <row r="255" spans="2:2" x14ac:dyDescent="0.2">
      <c r="B255" s="19"/>
    </row>
    <row r="256" spans="2:2" x14ac:dyDescent="0.2">
      <c r="B256" s="19"/>
    </row>
    <row r="257" spans="2:2" x14ac:dyDescent="0.2">
      <c r="B257" s="19"/>
    </row>
    <row r="258" spans="2:2" x14ac:dyDescent="0.2">
      <c r="B258" s="19"/>
    </row>
    <row r="259" spans="2:2" x14ac:dyDescent="0.2">
      <c r="B259" s="19"/>
    </row>
    <row r="260" spans="2:2" x14ac:dyDescent="0.2">
      <c r="B260" s="19"/>
    </row>
    <row r="261" spans="2:2" x14ac:dyDescent="0.2">
      <c r="B261" s="19"/>
    </row>
    <row r="262" spans="2:2" x14ac:dyDescent="0.2">
      <c r="B262" s="19"/>
    </row>
    <row r="263" spans="2:2" x14ac:dyDescent="0.2">
      <c r="B263" s="19"/>
    </row>
    <row r="264" spans="2:2" x14ac:dyDescent="0.2">
      <c r="B264" s="19"/>
    </row>
    <row r="265" spans="2:2" x14ac:dyDescent="0.2">
      <c r="B265" s="19"/>
    </row>
    <row r="266" spans="2:2" x14ac:dyDescent="0.2">
      <c r="B266" s="19"/>
    </row>
    <row r="267" spans="2:2" x14ac:dyDescent="0.2">
      <c r="B267" s="19"/>
    </row>
    <row r="268" spans="2:2" x14ac:dyDescent="0.2">
      <c r="B268" s="19"/>
    </row>
    <row r="269" spans="2:2" x14ac:dyDescent="0.2">
      <c r="B269" s="19"/>
    </row>
    <row r="270" spans="2:2" x14ac:dyDescent="0.2">
      <c r="B270" s="19"/>
    </row>
    <row r="271" spans="2:2" x14ac:dyDescent="0.2">
      <c r="B271" s="19"/>
    </row>
    <row r="272" spans="2:2" x14ac:dyDescent="0.2">
      <c r="B272" s="19"/>
    </row>
    <row r="273" spans="2:2" x14ac:dyDescent="0.2">
      <c r="B273" s="19"/>
    </row>
    <row r="274" spans="2:2" x14ac:dyDescent="0.2">
      <c r="B274" s="19"/>
    </row>
    <row r="275" spans="2:2" x14ac:dyDescent="0.2">
      <c r="B275" s="19"/>
    </row>
    <row r="276" spans="2:2" x14ac:dyDescent="0.2">
      <c r="B276" s="19"/>
    </row>
    <row r="277" spans="2:2" x14ac:dyDescent="0.2">
      <c r="B277" s="19"/>
    </row>
    <row r="278" spans="2:2" x14ac:dyDescent="0.2">
      <c r="B278" s="19"/>
    </row>
    <row r="279" spans="2:2" x14ac:dyDescent="0.2">
      <c r="B279" s="19"/>
    </row>
    <row r="280" spans="2:2" x14ac:dyDescent="0.2">
      <c r="B280" s="19"/>
    </row>
    <row r="281" spans="2:2" x14ac:dyDescent="0.2">
      <c r="B281" s="19"/>
    </row>
    <row r="282" spans="2:2" x14ac:dyDescent="0.2">
      <c r="B282" s="19"/>
    </row>
    <row r="283" spans="2:2" x14ac:dyDescent="0.2">
      <c r="B283" s="19"/>
    </row>
    <row r="284" spans="2:2" x14ac:dyDescent="0.2">
      <c r="B284" s="19"/>
    </row>
    <row r="285" spans="2:2" x14ac:dyDescent="0.2">
      <c r="B285" s="19"/>
    </row>
    <row r="286" spans="2:2" x14ac:dyDescent="0.2">
      <c r="B286" s="19"/>
    </row>
    <row r="287" spans="2:2" x14ac:dyDescent="0.2">
      <c r="B287" s="19"/>
    </row>
    <row r="288" spans="2:2" x14ac:dyDescent="0.2">
      <c r="B288" s="19"/>
    </row>
    <row r="289" spans="2:2" x14ac:dyDescent="0.2">
      <c r="B289" s="19"/>
    </row>
    <row r="290" spans="2:2" x14ac:dyDescent="0.2">
      <c r="B290" s="19"/>
    </row>
    <row r="291" spans="2:2" x14ac:dyDescent="0.2">
      <c r="B291" s="19"/>
    </row>
    <row r="292" spans="2:2" x14ac:dyDescent="0.2">
      <c r="B292" s="19"/>
    </row>
    <row r="293" spans="2:2" x14ac:dyDescent="0.2">
      <c r="B293" s="19"/>
    </row>
    <row r="294" spans="2:2" x14ac:dyDescent="0.2">
      <c r="B294" s="19"/>
    </row>
    <row r="295" spans="2:2" x14ac:dyDescent="0.2">
      <c r="B295" s="19"/>
    </row>
    <row r="296" spans="2:2" x14ac:dyDescent="0.2">
      <c r="B296" s="19"/>
    </row>
    <row r="297" spans="2:2" x14ac:dyDescent="0.2">
      <c r="B297" s="19"/>
    </row>
    <row r="298" spans="2:2" x14ac:dyDescent="0.2">
      <c r="B298" s="19"/>
    </row>
    <row r="299" spans="2:2" x14ac:dyDescent="0.2">
      <c r="B299" s="19"/>
    </row>
    <row r="300" spans="2:2" x14ac:dyDescent="0.2">
      <c r="B300" s="19"/>
    </row>
    <row r="301" spans="2:2" x14ac:dyDescent="0.2">
      <c r="B301" s="19"/>
    </row>
    <row r="302" spans="2:2" x14ac:dyDescent="0.2">
      <c r="B302" s="19"/>
    </row>
    <row r="303" spans="2:2" x14ac:dyDescent="0.2">
      <c r="B303" s="19"/>
    </row>
    <row r="304" spans="2:2" x14ac:dyDescent="0.2">
      <c r="B304" s="19"/>
    </row>
    <row r="305" spans="2:2" x14ac:dyDescent="0.2">
      <c r="B305" s="19"/>
    </row>
    <row r="306" spans="2:2" x14ac:dyDescent="0.2">
      <c r="B306" s="19"/>
    </row>
    <row r="307" spans="2:2" x14ac:dyDescent="0.2">
      <c r="B307" s="19"/>
    </row>
    <row r="308" spans="2:2" x14ac:dyDescent="0.2">
      <c r="B308" s="19"/>
    </row>
    <row r="309" spans="2:2" x14ac:dyDescent="0.2">
      <c r="B309" s="19"/>
    </row>
    <row r="310" spans="2:2" x14ac:dyDescent="0.2">
      <c r="B310" s="19"/>
    </row>
    <row r="311" spans="2:2" x14ac:dyDescent="0.2">
      <c r="B311" s="19"/>
    </row>
    <row r="312" spans="2:2" x14ac:dyDescent="0.2">
      <c r="B312" s="19"/>
    </row>
    <row r="313" spans="2:2" x14ac:dyDescent="0.2">
      <c r="B313" s="19"/>
    </row>
    <row r="314" spans="2:2" x14ac:dyDescent="0.2">
      <c r="B314" s="19"/>
    </row>
    <row r="315" spans="2:2" x14ac:dyDescent="0.2">
      <c r="B315" s="19"/>
    </row>
    <row r="316" spans="2:2" x14ac:dyDescent="0.2">
      <c r="B316" s="19"/>
    </row>
    <row r="317" spans="2:2" x14ac:dyDescent="0.2">
      <c r="B317" s="19"/>
    </row>
    <row r="318" spans="2:2" x14ac:dyDescent="0.2">
      <c r="B318" s="19"/>
    </row>
    <row r="319" spans="2:2" x14ac:dyDescent="0.2">
      <c r="B319" s="19"/>
    </row>
    <row r="320" spans="2:2" x14ac:dyDescent="0.2">
      <c r="B320" s="19"/>
    </row>
    <row r="321" spans="2:2" x14ac:dyDescent="0.2">
      <c r="B321" s="19"/>
    </row>
    <row r="322" spans="2:2" x14ac:dyDescent="0.2">
      <c r="B322" s="19"/>
    </row>
    <row r="323" spans="2:2" x14ac:dyDescent="0.2">
      <c r="B323" s="19"/>
    </row>
    <row r="324" spans="2:2" x14ac:dyDescent="0.2">
      <c r="B324" s="19"/>
    </row>
    <row r="325" spans="2:2" x14ac:dyDescent="0.2">
      <c r="B325" s="19"/>
    </row>
    <row r="326" spans="2:2" x14ac:dyDescent="0.2">
      <c r="B326" s="19"/>
    </row>
    <row r="327" spans="2:2" x14ac:dyDescent="0.2">
      <c r="B327" s="19"/>
    </row>
    <row r="328" spans="2:2" x14ac:dyDescent="0.2">
      <c r="B328" s="19"/>
    </row>
    <row r="329" spans="2:2" x14ac:dyDescent="0.2">
      <c r="B329" s="19"/>
    </row>
    <row r="330" spans="2:2" x14ac:dyDescent="0.2">
      <c r="B330" s="19"/>
    </row>
    <row r="331" spans="2:2" x14ac:dyDescent="0.2">
      <c r="B331" s="19"/>
    </row>
    <row r="332" spans="2:2" x14ac:dyDescent="0.2">
      <c r="B332" s="19"/>
    </row>
    <row r="333" spans="2:2" x14ac:dyDescent="0.2">
      <c r="B333" s="19"/>
    </row>
    <row r="334" spans="2:2" x14ac:dyDescent="0.2">
      <c r="B334" s="19"/>
    </row>
    <row r="335" spans="2:2" x14ac:dyDescent="0.2">
      <c r="B335" s="19"/>
    </row>
    <row r="336" spans="2:2" x14ac:dyDescent="0.2">
      <c r="B336" s="19"/>
    </row>
    <row r="337" spans="2:2" x14ac:dyDescent="0.2">
      <c r="B337" s="19"/>
    </row>
    <row r="338" spans="2:2" x14ac:dyDescent="0.2">
      <c r="B338" s="19"/>
    </row>
    <row r="339" spans="2:2" x14ac:dyDescent="0.2">
      <c r="B339" s="19"/>
    </row>
    <row r="340" spans="2:2" x14ac:dyDescent="0.2">
      <c r="B340" s="19"/>
    </row>
    <row r="341" spans="2:2" x14ac:dyDescent="0.2">
      <c r="B341" s="19"/>
    </row>
    <row r="342" spans="2:2" x14ac:dyDescent="0.2">
      <c r="B342" s="19"/>
    </row>
    <row r="343" spans="2:2" x14ac:dyDescent="0.2">
      <c r="B343" s="19"/>
    </row>
    <row r="344" spans="2:2" x14ac:dyDescent="0.2">
      <c r="B344" s="19"/>
    </row>
    <row r="345" spans="2:2" x14ac:dyDescent="0.2">
      <c r="B345" s="19"/>
    </row>
    <row r="346" spans="2:2" x14ac:dyDescent="0.2">
      <c r="B346" s="19"/>
    </row>
    <row r="347" spans="2:2" x14ac:dyDescent="0.2">
      <c r="B347" s="19"/>
    </row>
    <row r="348" spans="2:2" x14ac:dyDescent="0.2">
      <c r="B348" s="19"/>
    </row>
    <row r="349" spans="2:2" x14ac:dyDescent="0.2">
      <c r="B349" s="19"/>
    </row>
    <row r="350" spans="2:2" x14ac:dyDescent="0.2">
      <c r="B350" s="19"/>
    </row>
    <row r="351" spans="2:2" x14ac:dyDescent="0.2">
      <c r="B351" s="19"/>
    </row>
    <row r="352" spans="2:2" x14ac:dyDescent="0.2">
      <c r="B352" s="19"/>
    </row>
    <row r="353" spans="2:2" x14ac:dyDescent="0.2">
      <c r="B353" s="19"/>
    </row>
    <row r="354" spans="2:2" x14ac:dyDescent="0.2">
      <c r="B354" s="19"/>
    </row>
    <row r="355" spans="2:2" x14ac:dyDescent="0.2">
      <c r="B355" s="19"/>
    </row>
    <row r="356" spans="2:2" x14ac:dyDescent="0.2">
      <c r="B356" s="19"/>
    </row>
    <row r="357" spans="2:2" x14ac:dyDescent="0.2">
      <c r="B357" s="19"/>
    </row>
    <row r="358" spans="2:2" x14ac:dyDescent="0.2">
      <c r="B358" s="19"/>
    </row>
    <row r="359" spans="2:2" x14ac:dyDescent="0.2">
      <c r="B359" s="19"/>
    </row>
    <row r="360" spans="2:2" x14ac:dyDescent="0.2">
      <c r="B360" s="19"/>
    </row>
    <row r="361" spans="2:2" x14ac:dyDescent="0.2">
      <c r="B361" s="19"/>
    </row>
    <row r="362" spans="2:2" x14ac:dyDescent="0.2">
      <c r="B362" s="19"/>
    </row>
    <row r="363" spans="2:2" x14ac:dyDescent="0.2">
      <c r="B363" s="19"/>
    </row>
    <row r="364" spans="2:2" x14ac:dyDescent="0.2">
      <c r="B364" s="19"/>
    </row>
    <row r="365" spans="2:2" x14ac:dyDescent="0.2">
      <c r="B365" s="19"/>
    </row>
    <row r="366" spans="2:2" x14ac:dyDescent="0.2">
      <c r="B366" s="19"/>
    </row>
    <row r="367" spans="2:2" x14ac:dyDescent="0.2">
      <c r="B367" s="19"/>
    </row>
    <row r="368" spans="2:2" x14ac:dyDescent="0.2">
      <c r="B368" s="19"/>
    </row>
    <row r="369" spans="2:2" x14ac:dyDescent="0.2">
      <c r="B369" s="19"/>
    </row>
    <row r="370" spans="2:2" x14ac:dyDescent="0.2">
      <c r="B370" s="19"/>
    </row>
    <row r="371" spans="2:2" x14ac:dyDescent="0.2">
      <c r="B371" s="19"/>
    </row>
    <row r="372" spans="2:2" x14ac:dyDescent="0.2">
      <c r="B372" s="19"/>
    </row>
    <row r="373" spans="2:2" x14ac:dyDescent="0.2">
      <c r="B373" s="19"/>
    </row>
    <row r="374" spans="2:2" x14ac:dyDescent="0.2">
      <c r="B374" s="19"/>
    </row>
    <row r="375" spans="2:2" x14ac:dyDescent="0.2">
      <c r="B375" s="19"/>
    </row>
    <row r="376" spans="2:2" x14ac:dyDescent="0.2">
      <c r="B376" s="19"/>
    </row>
    <row r="377" spans="2:2" x14ac:dyDescent="0.2">
      <c r="B377" s="19"/>
    </row>
    <row r="378" spans="2:2" x14ac:dyDescent="0.2">
      <c r="B378" s="19"/>
    </row>
    <row r="379" spans="2:2" x14ac:dyDescent="0.2">
      <c r="B379" s="19"/>
    </row>
    <row r="380" spans="2:2" x14ac:dyDescent="0.2">
      <c r="B380" s="19"/>
    </row>
    <row r="381" spans="2:2" x14ac:dyDescent="0.2">
      <c r="B381" s="19"/>
    </row>
    <row r="382" spans="2:2" x14ac:dyDescent="0.2">
      <c r="B382" s="19"/>
    </row>
    <row r="383" spans="2:2" x14ac:dyDescent="0.2">
      <c r="B383" s="19"/>
    </row>
    <row r="384" spans="2:2" x14ac:dyDescent="0.2">
      <c r="B384" s="19"/>
    </row>
    <row r="385" spans="2:2" x14ac:dyDescent="0.2">
      <c r="B385" s="19"/>
    </row>
    <row r="386" spans="2:2" x14ac:dyDescent="0.2">
      <c r="B386" s="19"/>
    </row>
    <row r="387" spans="2:2" x14ac:dyDescent="0.2">
      <c r="B387" s="19"/>
    </row>
    <row r="388" spans="2:2" x14ac:dyDescent="0.2">
      <c r="B388" s="19"/>
    </row>
    <row r="389" spans="2:2" x14ac:dyDescent="0.2">
      <c r="B389" s="19"/>
    </row>
    <row r="390" spans="2:2" x14ac:dyDescent="0.2">
      <c r="B390" s="19"/>
    </row>
    <row r="391" spans="2:2" x14ac:dyDescent="0.2">
      <c r="B391" s="19"/>
    </row>
    <row r="392" spans="2:2" x14ac:dyDescent="0.2">
      <c r="B392" s="19"/>
    </row>
    <row r="393" spans="2:2" x14ac:dyDescent="0.2">
      <c r="B393" s="19"/>
    </row>
    <row r="394" spans="2:2" x14ac:dyDescent="0.2">
      <c r="B394" s="19"/>
    </row>
    <row r="395" spans="2:2" x14ac:dyDescent="0.2">
      <c r="B395" s="19"/>
    </row>
    <row r="396" spans="2:2" x14ac:dyDescent="0.2">
      <c r="B396" s="19"/>
    </row>
    <row r="397" spans="2:2" x14ac:dyDescent="0.2">
      <c r="B397" s="19"/>
    </row>
    <row r="398" spans="2:2" x14ac:dyDescent="0.2">
      <c r="B398" s="19"/>
    </row>
    <row r="399" spans="2:2" x14ac:dyDescent="0.2">
      <c r="B399" s="19"/>
    </row>
    <row r="400" spans="2:2" x14ac:dyDescent="0.2">
      <c r="B400" s="19"/>
    </row>
    <row r="401" spans="2:2" x14ac:dyDescent="0.2">
      <c r="B401" s="19"/>
    </row>
    <row r="402" spans="2:2" x14ac:dyDescent="0.2">
      <c r="B402" s="19"/>
    </row>
    <row r="403" spans="2:2" x14ac:dyDescent="0.2">
      <c r="B403" s="19"/>
    </row>
    <row r="404" spans="2:2" x14ac:dyDescent="0.2">
      <c r="B404" s="19"/>
    </row>
    <row r="405" spans="2:2" x14ac:dyDescent="0.2">
      <c r="B405" s="19"/>
    </row>
    <row r="406" spans="2:2" x14ac:dyDescent="0.2">
      <c r="B406" s="19"/>
    </row>
    <row r="407" spans="2:2" x14ac:dyDescent="0.2">
      <c r="B407" s="19"/>
    </row>
    <row r="408" spans="2:2" x14ac:dyDescent="0.2">
      <c r="B408" s="19"/>
    </row>
    <row r="409" spans="2:2" x14ac:dyDescent="0.2">
      <c r="B409" s="19"/>
    </row>
    <row r="410" spans="2:2" x14ac:dyDescent="0.2">
      <c r="B410" s="19"/>
    </row>
    <row r="411" spans="2:2" x14ac:dyDescent="0.2">
      <c r="B411" s="19"/>
    </row>
    <row r="412" spans="2:2" x14ac:dyDescent="0.2">
      <c r="B412" s="19"/>
    </row>
    <row r="413" spans="2:2" x14ac:dyDescent="0.2">
      <c r="B413" s="19"/>
    </row>
    <row r="414" spans="2:2" x14ac:dyDescent="0.2">
      <c r="B414" s="19"/>
    </row>
    <row r="415" spans="2:2" x14ac:dyDescent="0.2">
      <c r="B415" s="19"/>
    </row>
    <row r="416" spans="2:2" x14ac:dyDescent="0.2">
      <c r="B416" s="19"/>
    </row>
    <row r="417" spans="2:2" x14ac:dyDescent="0.2">
      <c r="B417" s="19"/>
    </row>
    <row r="418" spans="2:2" x14ac:dyDescent="0.2">
      <c r="B418" s="19"/>
    </row>
    <row r="419" spans="2:2" x14ac:dyDescent="0.2">
      <c r="B419" s="19"/>
    </row>
    <row r="420" spans="2:2" x14ac:dyDescent="0.2">
      <c r="B420" s="19"/>
    </row>
    <row r="421" spans="2:2" x14ac:dyDescent="0.2">
      <c r="B421" s="19"/>
    </row>
    <row r="422" spans="2:2" x14ac:dyDescent="0.2">
      <c r="B422" s="19"/>
    </row>
    <row r="423" spans="2:2" x14ac:dyDescent="0.2">
      <c r="B423" s="19"/>
    </row>
    <row r="424" spans="2:2" x14ac:dyDescent="0.2">
      <c r="B424" s="19"/>
    </row>
    <row r="425" spans="2:2" x14ac:dyDescent="0.2">
      <c r="B425" s="19"/>
    </row>
    <row r="426" spans="2:2" x14ac:dyDescent="0.2">
      <c r="B426" s="19"/>
    </row>
    <row r="427" spans="2:2" x14ac:dyDescent="0.2">
      <c r="B427" s="19"/>
    </row>
    <row r="428" spans="2:2" x14ac:dyDescent="0.2">
      <c r="B428" s="19"/>
    </row>
    <row r="429" spans="2:2" x14ac:dyDescent="0.2">
      <c r="B429" s="19"/>
    </row>
    <row r="430" spans="2:2" x14ac:dyDescent="0.2">
      <c r="B430" s="19"/>
    </row>
    <row r="431" spans="2:2" x14ac:dyDescent="0.2">
      <c r="B431" s="19"/>
    </row>
    <row r="432" spans="2:2" x14ac:dyDescent="0.2">
      <c r="B432" s="19"/>
    </row>
    <row r="433" spans="2:2" x14ac:dyDescent="0.2">
      <c r="B433" s="19"/>
    </row>
    <row r="434" spans="2:2" x14ac:dyDescent="0.2">
      <c r="B434" s="19"/>
    </row>
    <row r="435" spans="2:2" x14ac:dyDescent="0.2">
      <c r="B435" s="19"/>
    </row>
    <row r="436" spans="2:2" x14ac:dyDescent="0.2">
      <c r="B436" s="19"/>
    </row>
    <row r="437" spans="2:2" x14ac:dyDescent="0.2">
      <c r="B437" s="19"/>
    </row>
    <row r="438" spans="2:2" x14ac:dyDescent="0.2">
      <c r="B438" s="19"/>
    </row>
    <row r="439" spans="2:2" x14ac:dyDescent="0.2">
      <c r="B439" s="19"/>
    </row>
    <row r="440" spans="2:2" x14ac:dyDescent="0.2">
      <c r="B440" s="19"/>
    </row>
    <row r="441" spans="2:2" x14ac:dyDescent="0.2">
      <c r="B441" s="19"/>
    </row>
    <row r="442" spans="2:2" x14ac:dyDescent="0.2">
      <c r="B442" s="19"/>
    </row>
    <row r="443" spans="2:2" x14ac:dyDescent="0.2">
      <c r="B443" s="19"/>
    </row>
    <row r="444" spans="2:2" x14ac:dyDescent="0.2">
      <c r="B444" s="19"/>
    </row>
    <row r="445" spans="2:2" x14ac:dyDescent="0.2">
      <c r="B445" s="19"/>
    </row>
    <row r="446" spans="2:2" x14ac:dyDescent="0.2">
      <c r="B446" s="19"/>
    </row>
    <row r="447" spans="2:2" x14ac:dyDescent="0.2">
      <c r="B447" s="19"/>
    </row>
    <row r="448" spans="2:2" x14ac:dyDescent="0.2">
      <c r="B448" s="19"/>
    </row>
    <row r="449" spans="2:2" x14ac:dyDescent="0.2">
      <c r="B449" s="19"/>
    </row>
    <row r="450" spans="2:2" x14ac:dyDescent="0.2">
      <c r="B450" s="19"/>
    </row>
    <row r="451" spans="2:2" x14ac:dyDescent="0.2">
      <c r="B451" s="19"/>
    </row>
    <row r="452" spans="2:2" x14ac:dyDescent="0.2">
      <c r="B452" s="19"/>
    </row>
    <row r="453" spans="2:2" x14ac:dyDescent="0.2">
      <c r="B453" s="19"/>
    </row>
    <row r="454" spans="2:2" x14ac:dyDescent="0.2">
      <c r="B454" s="19"/>
    </row>
    <row r="455" spans="2:2" x14ac:dyDescent="0.2">
      <c r="B455" s="19"/>
    </row>
    <row r="456" spans="2:2" x14ac:dyDescent="0.2">
      <c r="B456" s="19"/>
    </row>
    <row r="457" spans="2:2" x14ac:dyDescent="0.2">
      <c r="B457" s="19"/>
    </row>
    <row r="458" spans="2:2" x14ac:dyDescent="0.2">
      <c r="B458" s="19"/>
    </row>
    <row r="459" spans="2:2" x14ac:dyDescent="0.2">
      <c r="B459" s="19"/>
    </row>
    <row r="460" spans="2:2" x14ac:dyDescent="0.2">
      <c r="B460" s="19"/>
    </row>
    <row r="461" spans="2:2" x14ac:dyDescent="0.2">
      <c r="B461" s="19"/>
    </row>
    <row r="462" spans="2:2" x14ac:dyDescent="0.2">
      <c r="B462" s="19"/>
    </row>
    <row r="463" spans="2:2" x14ac:dyDescent="0.2">
      <c r="B463" s="19"/>
    </row>
    <row r="464" spans="2:2" x14ac:dyDescent="0.2">
      <c r="B464" s="19"/>
    </row>
    <row r="465" spans="2:2" x14ac:dyDescent="0.2">
      <c r="B465" s="19"/>
    </row>
    <row r="466" spans="2:2" x14ac:dyDescent="0.2">
      <c r="B466" s="19"/>
    </row>
    <row r="467" spans="2:2" x14ac:dyDescent="0.2">
      <c r="B467" s="19"/>
    </row>
    <row r="468" spans="2:2" x14ac:dyDescent="0.2">
      <c r="B468" s="19"/>
    </row>
    <row r="469" spans="2:2" x14ac:dyDescent="0.2">
      <c r="B469" s="19"/>
    </row>
    <row r="470" spans="2:2" x14ac:dyDescent="0.2">
      <c r="B470" s="19"/>
    </row>
    <row r="471" spans="2:2" x14ac:dyDescent="0.2">
      <c r="B471" s="19"/>
    </row>
    <row r="472" spans="2:2" x14ac:dyDescent="0.2">
      <c r="B472" s="19"/>
    </row>
    <row r="473" spans="2:2" x14ac:dyDescent="0.2">
      <c r="B473" s="19"/>
    </row>
    <row r="474" spans="2:2" x14ac:dyDescent="0.2">
      <c r="B474" s="19"/>
    </row>
    <row r="475" spans="2:2" x14ac:dyDescent="0.2">
      <c r="B475" s="19"/>
    </row>
    <row r="476" spans="2:2" x14ac:dyDescent="0.2">
      <c r="B476" s="19"/>
    </row>
    <row r="477" spans="2:2" x14ac:dyDescent="0.2">
      <c r="B477" s="19"/>
    </row>
    <row r="478" spans="2:2" x14ac:dyDescent="0.2">
      <c r="B478" s="19"/>
    </row>
    <row r="479" spans="2:2" x14ac:dyDescent="0.2">
      <c r="B479" s="19"/>
    </row>
    <row r="480" spans="2:2" x14ac:dyDescent="0.2">
      <c r="B480" s="19"/>
    </row>
    <row r="481" spans="2:2" x14ac:dyDescent="0.2">
      <c r="B481" s="19"/>
    </row>
    <row r="482" spans="2:2" x14ac:dyDescent="0.2">
      <c r="B482" s="19"/>
    </row>
    <row r="483" spans="2:2" x14ac:dyDescent="0.2">
      <c r="B483" s="19"/>
    </row>
    <row r="484" spans="2:2" x14ac:dyDescent="0.2">
      <c r="B484" s="19"/>
    </row>
    <row r="485" spans="2:2" x14ac:dyDescent="0.2">
      <c r="B485" s="19"/>
    </row>
    <row r="486" spans="2:2" x14ac:dyDescent="0.2">
      <c r="B486" s="19"/>
    </row>
    <row r="487" spans="2:2" x14ac:dyDescent="0.2">
      <c r="B487" s="19"/>
    </row>
    <row r="488" spans="2:2" x14ac:dyDescent="0.2">
      <c r="B488" s="19"/>
    </row>
    <row r="489" spans="2:2" x14ac:dyDescent="0.2">
      <c r="B489" s="19"/>
    </row>
    <row r="490" spans="2:2" x14ac:dyDescent="0.2">
      <c r="B490" s="19"/>
    </row>
    <row r="491" spans="2:2" x14ac:dyDescent="0.2">
      <c r="B491" s="19"/>
    </row>
    <row r="492" spans="2:2" x14ac:dyDescent="0.2">
      <c r="B492" s="19"/>
    </row>
    <row r="493" spans="2:2" x14ac:dyDescent="0.2">
      <c r="B493" s="19"/>
    </row>
    <row r="494" spans="2:2" x14ac:dyDescent="0.2">
      <c r="B494" s="19"/>
    </row>
    <row r="495" spans="2:2" x14ac:dyDescent="0.2">
      <c r="B495" s="19"/>
    </row>
    <row r="496" spans="2:2" x14ac:dyDescent="0.2">
      <c r="B496" s="19"/>
    </row>
    <row r="497" spans="2:2" x14ac:dyDescent="0.2">
      <c r="B497" s="19"/>
    </row>
    <row r="498" spans="2:2" x14ac:dyDescent="0.2">
      <c r="B498" s="19"/>
    </row>
    <row r="499" spans="2:2" x14ac:dyDescent="0.2">
      <c r="B499" s="19"/>
    </row>
    <row r="500" spans="2:2" x14ac:dyDescent="0.2">
      <c r="B500" s="19"/>
    </row>
    <row r="501" spans="2:2" x14ac:dyDescent="0.2">
      <c r="B501" s="19"/>
    </row>
    <row r="502" spans="2:2" x14ac:dyDescent="0.2">
      <c r="B502" s="19"/>
    </row>
    <row r="503" spans="2:2" x14ac:dyDescent="0.2">
      <c r="B503" s="19"/>
    </row>
    <row r="504" spans="2:2" x14ac:dyDescent="0.2">
      <c r="B504" s="19"/>
    </row>
    <row r="505" spans="2:2" x14ac:dyDescent="0.2">
      <c r="B505" s="19"/>
    </row>
    <row r="506" spans="2:2" x14ac:dyDescent="0.2">
      <c r="B506" s="19"/>
    </row>
    <row r="507" spans="2:2" x14ac:dyDescent="0.2">
      <c r="B507" s="19"/>
    </row>
    <row r="508" spans="2:2" x14ac:dyDescent="0.2">
      <c r="B508" s="19"/>
    </row>
    <row r="509" spans="2:2" x14ac:dyDescent="0.2">
      <c r="B509" s="19"/>
    </row>
    <row r="510" spans="2:2" x14ac:dyDescent="0.2">
      <c r="B510" s="19"/>
    </row>
    <row r="511" spans="2:2" x14ac:dyDescent="0.2">
      <c r="B511" s="19"/>
    </row>
    <row r="512" spans="2:2" x14ac:dyDescent="0.2">
      <c r="B512" s="19"/>
    </row>
    <row r="513" spans="2:2" x14ac:dyDescent="0.2">
      <c r="B513" s="19"/>
    </row>
    <row r="514" spans="2:2" x14ac:dyDescent="0.2">
      <c r="B514" s="19"/>
    </row>
    <row r="515" spans="2:2" x14ac:dyDescent="0.2">
      <c r="B515" s="19"/>
    </row>
    <row r="516" spans="2:2" x14ac:dyDescent="0.2">
      <c r="B516" s="19"/>
    </row>
    <row r="517" spans="2:2" x14ac:dyDescent="0.2">
      <c r="B517" s="19"/>
    </row>
    <row r="518" spans="2:2" x14ac:dyDescent="0.2">
      <c r="B518" s="19"/>
    </row>
    <row r="519" spans="2:2" x14ac:dyDescent="0.2">
      <c r="B519" s="19"/>
    </row>
    <row r="520" spans="2:2" x14ac:dyDescent="0.2">
      <c r="B520" s="19"/>
    </row>
    <row r="521" spans="2:2" x14ac:dyDescent="0.2">
      <c r="B521" s="19"/>
    </row>
    <row r="522" spans="2:2" x14ac:dyDescent="0.2">
      <c r="B522" s="19"/>
    </row>
    <row r="523" spans="2:2" x14ac:dyDescent="0.2">
      <c r="B523" s="19"/>
    </row>
    <row r="524" spans="2:2" x14ac:dyDescent="0.2">
      <c r="B524" s="19"/>
    </row>
    <row r="525" spans="2:2" x14ac:dyDescent="0.2">
      <c r="B525" s="19"/>
    </row>
    <row r="526" spans="2:2" x14ac:dyDescent="0.2">
      <c r="B526" s="19"/>
    </row>
    <row r="527" spans="2:2" x14ac:dyDescent="0.2">
      <c r="B527" s="19"/>
    </row>
    <row r="528" spans="2:2" x14ac:dyDescent="0.2">
      <c r="B528" s="19"/>
    </row>
    <row r="529" spans="2:2" x14ac:dyDescent="0.2">
      <c r="B529" s="19"/>
    </row>
    <row r="530" spans="2:2" x14ac:dyDescent="0.2">
      <c r="B530" s="19"/>
    </row>
    <row r="531" spans="2:2" x14ac:dyDescent="0.2">
      <c r="B531" s="19"/>
    </row>
    <row r="532" spans="2:2" x14ac:dyDescent="0.2">
      <c r="B532" s="19"/>
    </row>
    <row r="533" spans="2:2" x14ac:dyDescent="0.2">
      <c r="B533" s="19"/>
    </row>
    <row r="534" spans="2:2" x14ac:dyDescent="0.2">
      <c r="B534" s="19"/>
    </row>
    <row r="535" spans="2:2" x14ac:dyDescent="0.2">
      <c r="B535" s="19"/>
    </row>
    <row r="536" spans="2:2" x14ac:dyDescent="0.2">
      <c r="B536" s="19"/>
    </row>
    <row r="537" spans="2:2" x14ac:dyDescent="0.2">
      <c r="B537" s="19"/>
    </row>
    <row r="538" spans="2:2" x14ac:dyDescent="0.2">
      <c r="B538" s="19"/>
    </row>
    <row r="539" spans="2:2" x14ac:dyDescent="0.2">
      <c r="B539" s="19"/>
    </row>
    <row r="540" spans="2:2" x14ac:dyDescent="0.2">
      <c r="B540" s="19"/>
    </row>
    <row r="541" spans="2:2" x14ac:dyDescent="0.2">
      <c r="B541" s="19"/>
    </row>
    <row r="542" spans="2:2" x14ac:dyDescent="0.2">
      <c r="B542" s="19"/>
    </row>
    <row r="543" spans="2:2" x14ac:dyDescent="0.2">
      <c r="B543" s="19"/>
    </row>
    <row r="544" spans="2:2" x14ac:dyDescent="0.2">
      <c r="B544" s="19"/>
    </row>
    <row r="545" spans="2:2" x14ac:dyDescent="0.2">
      <c r="B545" s="19"/>
    </row>
    <row r="546" spans="2:2" x14ac:dyDescent="0.2">
      <c r="B546" s="19"/>
    </row>
    <row r="547" spans="2:2" x14ac:dyDescent="0.2">
      <c r="B547" s="19"/>
    </row>
    <row r="548" spans="2:2" x14ac:dyDescent="0.2">
      <c r="B548" s="19"/>
    </row>
    <row r="549" spans="2:2" x14ac:dyDescent="0.2">
      <c r="B549" s="19"/>
    </row>
    <row r="550" spans="2:2" x14ac:dyDescent="0.2">
      <c r="B550" s="19"/>
    </row>
    <row r="551" spans="2:2" x14ac:dyDescent="0.2">
      <c r="B551" s="19"/>
    </row>
    <row r="552" spans="2:2" x14ac:dyDescent="0.2">
      <c r="B552" s="19"/>
    </row>
    <row r="553" spans="2:2" x14ac:dyDescent="0.2">
      <c r="B553" s="19"/>
    </row>
    <row r="554" spans="2:2" x14ac:dyDescent="0.2">
      <c r="B554" s="19"/>
    </row>
    <row r="555" spans="2:2" x14ac:dyDescent="0.2">
      <c r="B555" s="19"/>
    </row>
    <row r="556" spans="2:2" x14ac:dyDescent="0.2">
      <c r="B556" s="19"/>
    </row>
    <row r="557" spans="2:2" x14ac:dyDescent="0.2">
      <c r="B557" s="19"/>
    </row>
    <row r="558" spans="2:2" x14ac:dyDescent="0.2">
      <c r="B558" s="19"/>
    </row>
    <row r="559" spans="2:2" x14ac:dyDescent="0.2">
      <c r="B559" s="19"/>
    </row>
    <row r="560" spans="2:2" x14ac:dyDescent="0.2">
      <c r="B560" s="19"/>
    </row>
    <row r="561" spans="2:2" x14ac:dyDescent="0.2">
      <c r="B561" s="19"/>
    </row>
    <row r="562" spans="2:2" x14ac:dyDescent="0.2">
      <c r="B562" s="19"/>
    </row>
    <row r="563" spans="2:2" x14ac:dyDescent="0.2">
      <c r="B563" s="19"/>
    </row>
    <row r="564" spans="2:2" x14ac:dyDescent="0.2">
      <c r="B564" s="19"/>
    </row>
    <row r="565" spans="2:2" x14ac:dyDescent="0.2">
      <c r="B565" s="19"/>
    </row>
    <row r="566" spans="2:2" x14ac:dyDescent="0.2">
      <c r="B566" s="19"/>
    </row>
    <row r="567" spans="2:2" x14ac:dyDescent="0.2">
      <c r="B567" s="19"/>
    </row>
    <row r="568" spans="2:2" x14ac:dyDescent="0.2">
      <c r="B568" s="19"/>
    </row>
    <row r="569" spans="2:2" x14ac:dyDescent="0.2">
      <c r="B569" s="19"/>
    </row>
    <row r="570" spans="2:2" x14ac:dyDescent="0.2">
      <c r="B570" s="19"/>
    </row>
    <row r="571" spans="2:2" x14ac:dyDescent="0.2">
      <c r="B571" s="19"/>
    </row>
    <row r="572" spans="2:2" x14ac:dyDescent="0.2">
      <c r="B572" s="19"/>
    </row>
    <row r="573" spans="2:2" x14ac:dyDescent="0.2">
      <c r="B573" s="19"/>
    </row>
    <row r="574" spans="2:2" x14ac:dyDescent="0.2">
      <c r="B574" s="19"/>
    </row>
    <row r="575" spans="2:2" x14ac:dyDescent="0.2">
      <c r="B575" s="19"/>
    </row>
    <row r="576" spans="2:2" x14ac:dyDescent="0.2">
      <c r="B576" s="19"/>
    </row>
    <row r="577" spans="2:2" x14ac:dyDescent="0.2">
      <c r="B577" s="19"/>
    </row>
    <row r="578" spans="2:2" x14ac:dyDescent="0.2">
      <c r="B578" s="19"/>
    </row>
    <row r="579" spans="2:2" x14ac:dyDescent="0.2">
      <c r="B579" s="19"/>
    </row>
    <row r="580" spans="2:2" x14ac:dyDescent="0.2">
      <c r="B580" s="19"/>
    </row>
    <row r="581" spans="2:2" x14ac:dyDescent="0.2">
      <c r="B581" s="19"/>
    </row>
    <row r="582" spans="2:2" x14ac:dyDescent="0.2">
      <c r="B582" s="19"/>
    </row>
    <row r="583" spans="2:2" x14ac:dyDescent="0.2">
      <c r="B583" s="19"/>
    </row>
    <row r="584" spans="2:2" x14ac:dyDescent="0.2">
      <c r="B584" s="19"/>
    </row>
    <row r="585" spans="2:2" x14ac:dyDescent="0.2">
      <c r="B585" s="19"/>
    </row>
    <row r="586" spans="2:2" x14ac:dyDescent="0.2">
      <c r="B586" s="19"/>
    </row>
    <row r="587" spans="2:2" x14ac:dyDescent="0.2">
      <c r="B587" s="19"/>
    </row>
    <row r="588" spans="2:2" x14ac:dyDescent="0.2">
      <c r="B588" s="19"/>
    </row>
    <row r="589" spans="2:2" x14ac:dyDescent="0.2">
      <c r="B589" s="19"/>
    </row>
    <row r="590" spans="2:2" x14ac:dyDescent="0.2">
      <c r="B590" s="19"/>
    </row>
    <row r="591" spans="2:2" x14ac:dyDescent="0.2">
      <c r="B591" s="19"/>
    </row>
    <row r="592" spans="2:2" x14ac:dyDescent="0.2">
      <c r="B592" s="19"/>
    </row>
    <row r="593" spans="2:2" x14ac:dyDescent="0.2">
      <c r="B593" s="19"/>
    </row>
    <row r="594" spans="2:2" x14ac:dyDescent="0.2">
      <c r="B594" s="19"/>
    </row>
    <row r="595" spans="2:2" x14ac:dyDescent="0.2">
      <c r="B595" s="19"/>
    </row>
    <row r="596" spans="2:2" x14ac:dyDescent="0.2">
      <c r="B596" s="19"/>
    </row>
    <row r="597" spans="2:2" x14ac:dyDescent="0.2">
      <c r="B597" s="19"/>
    </row>
    <row r="598" spans="2:2" x14ac:dyDescent="0.2">
      <c r="B598" s="19"/>
    </row>
    <row r="599" spans="2:2" x14ac:dyDescent="0.2">
      <c r="B599" s="19"/>
    </row>
    <row r="600" spans="2:2" x14ac:dyDescent="0.2">
      <c r="B600" s="19"/>
    </row>
    <row r="601" spans="2:2" x14ac:dyDescent="0.2">
      <c r="B601" s="19"/>
    </row>
    <row r="602" spans="2:2" x14ac:dyDescent="0.2">
      <c r="B602" s="19"/>
    </row>
    <row r="603" spans="2:2" x14ac:dyDescent="0.2">
      <c r="B603" s="19"/>
    </row>
    <row r="604" spans="2:2" x14ac:dyDescent="0.2">
      <c r="B604" s="19"/>
    </row>
    <row r="605" spans="2:2" x14ac:dyDescent="0.2">
      <c r="B605" s="19"/>
    </row>
    <row r="606" spans="2:2" x14ac:dyDescent="0.2">
      <c r="B606" s="19"/>
    </row>
    <row r="607" spans="2:2" x14ac:dyDescent="0.2">
      <c r="B607" s="19"/>
    </row>
    <row r="608" spans="2:2" x14ac:dyDescent="0.2">
      <c r="B608" s="19"/>
    </row>
    <row r="609" spans="2:2" x14ac:dyDescent="0.2">
      <c r="B609" s="19"/>
    </row>
    <row r="610" spans="2:2" x14ac:dyDescent="0.2">
      <c r="B610" s="19"/>
    </row>
    <row r="611" spans="2:2" x14ac:dyDescent="0.2">
      <c r="B611" s="19"/>
    </row>
    <row r="612" spans="2:2" x14ac:dyDescent="0.2">
      <c r="B612" s="19"/>
    </row>
    <row r="613" spans="2:2" x14ac:dyDescent="0.2">
      <c r="B613" s="19"/>
    </row>
    <row r="614" spans="2:2" x14ac:dyDescent="0.2">
      <c r="B614" s="19"/>
    </row>
    <row r="615" spans="2:2" x14ac:dyDescent="0.2">
      <c r="B615" s="19"/>
    </row>
    <row r="616" spans="2:2" x14ac:dyDescent="0.2">
      <c r="B616" s="19"/>
    </row>
    <row r="617" spans="2:2" x14ac:dyDescent="0.2">
      <c r="B617" s="19"/>
    </row>
    <row r="618" spans="2:2" x14ac:dyDescent="0.2">
      <c r="B618" s="19"/>
    </row>
    <row r="619" spans="2:2" x14ac:dyDescent="0.2">
      <c r="B619" s="19"/>
    </row>
    <row r="620" spans="2:2" x14ac:dyDescent="0.2">
      <c r="B620" s="19"/>
    </row>
    <row r="621" spans="2:2" x14ac:dyDescent="0.2">
      <c r="B621" s="19"/>
    </row>
    <row r="622" spans="2:2" x14ac:dyDescent="0.2">
      <c r="B622" s="19"/>
    </row>
    <row r="623" spans="2:2" x14ac:dyDescent="0.2">
      <c r="B623" s="19"/>
    </row>
    <row r="624" spans="2:2" x14ac:dyDescent="0.2">
      <c r="B624" s="19"/>
    </row>
    <row r="625" spans="2:2" x14ac:dyDescent="0.2">
      <c r="B625" s="19"/>
    </row>
    <row r="626" spans="2:2" x14ac:dyDescent="0.2">
      <c r="B626" s="19"/>
    </row>
    <row r="627" spans="2:2" x14ac:dyDescent="0.2">
      <c r="B627" s="19"/>
    </row>
    <row r="628" spans="2:2" x14ac:dyDescent="0.2">
      <c r="B628" s="19"/>
    </row>
    <row r="629" spans="2:2" x14ac:dyDescent="0.2">
      <c r="B629" s="19"/>
    </row>
    <row r="630" spans="2:2" x14ac:dyDescent="0.2">
      <c r="B630" s="19"/>
    </row>
    <row r="631" spans="2:2" x14ac:dyDescent="0.2">
      <c r="B631" s="19"/>
    </row>
    <row r="632" spans="2:2" x14ac:dyDescent="0.2">
      <c r="B632" s="19"/>
    </row>
    <row r="633" spans="2:2" x14ac:dyDescent="0.2">
      <c r="B633" s="19"/>
    </row>
    <row r="634" spans="2:2" x14ac:dyDescent="0.2">
      <c r="B634" s="19"/>
    </row>
    <row r="635" spans="2:2" x14ac:dyDescent="0.2">
      <c r="B635" s="19"/>
    </row>
    <row r="636" spans="2:2" x14ac:dyDescent="0.2">
      <c r="B636" s="19"/>
    </row>
    <row r="637" spans="2:2" x14ac:dyDescent="0.2">
      <c r="B637" s="19"/>
    </row>
    <row r="638" spans="2:2" x14ac:dyDescent="0.2">
      <c r="B638" s="19"/>
    </row>
    <row r="639" spans="2:2" x14ac:dyDescent="0.2">
      <c r="B639" s="19"/>
    </row>
    <row r="640" spans="2:2" x14ac:dyDescent="0.2">
      <c r="B640" s="19"/>
    </row>
    <row r="641" spans="2:2" x14ac:dyDescent="0.2">
      <c r="B641" s="19"/>
    </row>
    <row r="642" spans="2:2" x14ac:dyDescent="0.2">
      <c r="B642" s="19"/>
    </row>
    <row r="643" spans="2:2" x14ac:dyDescent="0.2">
      <c r="B643" s="19"/>
    </row>
    <row r="644" spans="2:2" x14ac:dyDescent="0.2">
      <c r="B644" s="19"/>
    </row>
    <row r="645" spans="2:2" x14ac:dyDescent="0.2">
      <c r="B645" s="19"/>
    </row>
    <row r="646" spans="2:2" x14ac:dyDescent="0.2">
      <c r="B646" s="19"/>
    </row>
    <row r="647" spans="2:2" x14ac:dyDescent="0.2">
      <c r="B647" s="19"/>
    </row>
    <row r="648" spans="2:2" x14ac:dyDescent="0.2">
      <c r="B648" s="19"/>
    </row>
    <row r="649" spans="2:2" x14ac:dyDescent="0.2">
      <c r="B649" s="19"/>
    </row>
    <row r="650" spans="2:2" x14ac:dyDescent="0.2">
      <c r="B650" s="19"/>
    </row>
    <row r="651" spans="2:2" x14ac:dyDescent="0.2">
      <c r="B651" s="19"/>
    </row>
    <row r="652" spans="2:2" x14ac:dyDescent="0.2">
      <c r="B652" s="19"/>
    </row>
    <row r="653" spans="2:2" x14ac:dyDescent="0.2">
      <c r="B653" s="19"/>
    </row>
    <row r="654" spans="2:2" x14ac:dyDescent="0.2">
      <c r="B654" s="19"/>
    </row>
    <row r="655" spans="2:2" x14ac:dyDescent="0.2">
      <c r="B655" s="19"/>
    </row>
    <row r="656" spans="2:2" x14ac:dyDescent="0.2">
      <c r="B656" s="19"/>
    </row>
    <row r="657" spans="2:2" x14ac:dyDescent="0.2">
      <c r="B657" s="19"/>
    </row>
    <row r="658" spans="2:2" x14ac:dyDescent="0.2">
      <c r="B658" s="19"/>
    </row>
    <row r="659" spans="2:2" x14ac:dyDescent="0.2">
      <c r="B659" s="19"/>
    </row>
    <row r="660" spans="2:2" x14ac:dyDescent="0.2">
      <c r="B660" s="19"/>
    </row>
    <row r="661" spans="2:2" x14ac:dyDescent="0.2">
      <c r="B661" s="19"/>
    </row>
    <row r="662" spans="2:2" x14ac:dyDescent="0.2">
      <c r="B662" s="19"/>
    </row>
    <row r="663" spans="2:2" x14ac:dyDescent="0.2">
      <c r="B663" s="19"/>
    </row>
    <row r="664" spans="2:2" x14ac:dyDescent="0.2">
      <c r="B664" s="19"/>
    </row>
    <row r="665" spans="2:2" x14ac:dyDescent="0.2">
      <c r="B665" s="19"/>
    </row>
    <row r="666" spans="2:2" x14ac:dyDescent="0.2">
      <c r="B666" s="19"/>
    </row>
    <row r="667" spans="2:2" x14ac:dyDescent="0.2">
      <c r="B667" s="19"/>
    </row>
    <row r="668" spans="2:2" x14ac:dyDescent="0.2">
      <c r="B668" s="19"/>
    </row>
    <row r="669" spans="2:2" x14ac:dyDescent="0.2">
      <c r="B669" s="19"/>
    </row>
    <row r="670" spans="2:2" x14ac:dyDescent="0.2">
      <c r="B670" s="19"/>
    </row>
    <row r="671" spans="2:2" x14ac:dyDescent="0.2">
      <c r="B671" s="19"/>
    </row>
    <row r="672" spans="2:2" x14ac:dyDescent="0.2">
      <c r="B672" s="19"/>
    </row>
    <row r="673" spans="2:2" x14ac:dyDescent="0.2">
      <c r="B673" s="19"/>
    </row>
    <row r="674" spans="2:2" x14ac:dyDescent="0.2">
      <c r="B674" s="19"/>
    </row>
    <row r="675" spans="2:2" x14ac:dyDescent="0.2">
      <c r="B675" s="19"/>
    </row>
    <row r="676" spans="2:2" x14ac:dyDescent="0.2">
      <c r="B676" s="19"/>
    </row>
    <row r="677" spans="2:2" x14ac:dyDescent="0.2">
      <c r="B677" s="19"/>
    </row>
    <row r="678" spans="2:2" x14ac:dyDescent="0.2">
      <c r="B678" s="19"/>
    </row>
    <row r="679" spans="2:2" x14ac:dyDescent="0.2">
      <c r="B679" s="19"/>
    </row>
    <row r="680" spans="2:2" x14ac:dyDescent="0.2">
      <c r="B680" s="19"/>
    </row>
    <row r="681" spans="2:2" x14ac:dyDescent="0.2">
      <c r="B681" s="19"/>
    </row>
    <row r="682" spans="2:2" x14ac:dyDescent="0.2">
      <c r="B682" s="19"/>
    </row>
    <row r="683" spans="2:2" x14ac:dyDescent="0.2">
      <c r="B683" s="19"/>
    </row>
    <row r="684" spans="2:2" x14ac:dyDescent="0.2">
      <c r="B684" s="19"/>
    </row>
    <row r="685" spans="2:2" x14ac:dyDescent="0.2">
      <c r="B685" s="19"/>
    </row>
    <row r="686" spans="2:2" x14ac:dyDescent="0.2">
      <c r="B686" s="19"/>
    </row>
    <row r="687" spans="2:2" x14ac:dyDescent="0.2">
      <c r="B687" s="19"/>
    </row>
    <row r="688" spans="2:2" x14ac:dyDescent="0.2">
      <c r="B688" s="19"/>
    </row>
    <row r="689" spans="2:2" x14ac:dyDescent="0.2">
      <c r="B689" s="19"/>
    </row>
    <row r="690" spans="2:2" x14ac:dyDescent="0.2">
      <c r="B690" s="19"/>
    </row>
    <row r="691" spans="2:2" x14ac:dyDescent="0.2">
      <c r="B691" s="19"/>
    </row>
    <row r="692" spans="2:2" x14ac:dyDescent="0.2">
      <c r="B692" s="19"/>
    </row>
    <row r="693" spans="2:2" x14ac:dyDescent="0.2">
      <c r="B693" s="19"/>
    </row>
    <row r="694" spans="2:2" x14ac:dyDescent="0.2">
      <c r="B694" s="19"/>
    </row>
    <row r="695" spans="2:2" x14ac:dyDescent="0.2">
      <c r="B695" s="19"/>
    </row>
    <row r="696" spans="2:2" x14ac:dyDescent="0.2">
      <c r="B696" s="19"/>
    </row>
    <row r="697" spans="2:2" x14ac:dyDescent="0.2">
      <c r="B697" s="19"/>
    </row>
    <row r="698" spans="2:2" x14ac:dyDescent="0.2">
      <c r="B698" s="19"/>
    </row>
    <row r="699" spans="2:2" x14ac:dyDescent="0.2">
      <c r="B699" s="19"/>
    </row>
    <row r="700" spans="2:2" x14ac:dyDescent="0.2">
      <c r="B700" s="19"/>
    </row>
    <row r="701" spans="2:2" x14ac:dyDescent="0.2">
      <c r="B701" s="19"/>
    </row>
    <row r="702" spans="2:2" x14ac:dyDescent="0.2">
      <c r="B702" s="19"/>
    </row>
    <row r="703" spans="2:2" x14ac:dyDescent="0.2">
      <c r="B703" s="19"/>
    </row>
    <row r="704" spans="2:2" x14ac:dyDescent="0.2">
      <c r="B704" s="19"/>
    </row>
    <row r="705" spans="2:2" x14ac:dyDescent="0.2">
      <c r="B705" s="19"/>
    </row>
    <row r="706" spans="2:2" x14ac:dyDescent="0.2">
      <c r="B706" s="19"/>
    </row>
    <row r="707" spans="2:2" x14ac:dyDescent="0.2">
      <c r="B707" s="19"/>
    </row>
    <row r="708" spans="2:2" x14ac:dyDescent="0.2">
      <c r="B708" s="19"/>
    </row>
    <row r="709" spans="2:2" x14ac:dyDescent="0.2">
      <c r="B709" s="19"/>
    </row>
    <row r="710" spans="2:2" x14ac:dyDescent="0.2">
      <c r="B710" s="19"/>
    </row>
    <row r="711" spans="2:2" x14ac:dyDescent="0.2">
      <c r="B711" s="19"/>
    </row>
    <row r="712" spans="2:2" x14ac:dyDescent="0.2">
      <c r="B712" s="19"/>
    </row>
    <row r="713" spans="2:2" x14ac:dyDescent="0.2">
      <c r="B713" s="19"/>
    </row>
    <row r="714" spans="2:2" x14ac:dyDescent="0.2">
      <c r="B714" s="19"/>
    </row>
    <row r="715" spans="2:2" x14ac:dyDescent="0.2">
      <c r="B715" s="19"/>
    </row>
    <row r="716" spans="2:2" x14ac:dyDescent="0.2">
      <c r="B716" s="19"/>
    </row>
    <row r="717" spans="2:2" x14ac:dyDescent="0.2">
      <c r="B717" s="19"/>
    </row>
    <row r="718" spans="2:2" x14ac:dyDescent="0.2">
      <c r="B718" s="19"/>
    </row>
    <row r="719" spans="2:2" x14ac:dyDescent="0.2">
      <c r="B719" s="19"/>
    </row>
    <row r="720" spans="2:2" x14ac:dyDescent="0.2">
      <c r="B720" s="19"/>
    </row>
    <row r="721" spans="2:2" x14ac:dyDescent="0.2">
      <c r="B721" s="19"/>
    </row>
    <row r="722" spans="2:2" x14ac:dyDescent="0.2">
      <c r="B722" s="19"/>
    </row>
    <row r="723" spans="2:2" x14ac:dyDescent="0.2">
      <c r="B723" s="19"/>
    </row>
    <row r="724" spans="2:2" x14ac:dyDescent="0.2">
      <c r="B724" s="19"/>
    </row>
    <row r="725" spans="2:2" x14ac:dyDescent="0.2">
      <c r="B725" s="19"/>
    </row>
    <row r="726" spans="2:2" x14ac:dyDescent="0.2">
      <c r="B726" s="19"/>
    </row>
    <row r="727" spans="2:2" x14ac:dyDescent="0.2">
      <c r="B727" s="19"/>
    </row>
    <row r="728" spans="2:2" x14ac:dyDescent="0.2">
      <c r="B728" s="19"/>
    </row>
    <row r="729" spans="2:2" x14ac:dyDescent="0.2">
      <c r="B729" s="19"/>
    </row>
    <row r="730" spans="2:2" x14ac:dyDescent="0.2">
      <c r="B730" s="19"/>
    </row>
    <row r="731" spans="2:2" x14ac:dyDescent="0.2">
      <c r="B731" s="19"/>
    </row>
    <row r="732" spans="2:2" x14ac:dyDescent="0.2">
      <c r="B732" s="19"/>
    </row>
    <row r="733" spans="2:2" x14ac:dyDescent="0.2">
      <c r="B733" s="19"/>
    </row>
    <row r="734" spans="2:2" x14ac:dyDescent="0.2">
      <c r="B734" s="19"/>
    </row>
    <row r="735" spans="2:2" x14ac:dyDescent="0.2">
      <c r="B735" s="19"/>
    </row>
    <row r="736" spans="2:2" x14ac:dyDescent="0.2">
      <c r="B736" s="19"/>
    </row>
    <row r="737" spans="2:2" x14ac:dyDescent="0.2">
      <c r="B737" s="19"/>
    </row>
    <row r="738" spans="2:2" x14ac:dyDescent="0.2">
      <c r="B738" s="19"/>
    </row>
    <row r="739" spans="2:2" x14ac:dyDescent="0.2">
      <c r="B739" s="19"/>
    </row>
    <row r="740" spans="2:2" x14ac:dyDescent="0.2">
      <c r="B740" s="19"/>
    </row>
    <row r="741" spans="2:2" x14ac:dyDescent="0.2">
      <c r="B741" s="19"/>
    </row>
    <row r="742" spans="2:2" x14ac:dyDescent="0.2">
      <c r="B742" s="19"/>
    </row>
    <row r="743" spans="2:2" x14ac:dyDescent="0.2">
      <c r="B743" s="19"/>
    </row>
    <row r="744" spans="2:2" x14ac:dyDescent="0.2">
      <c r="B744" s="19"/>
    </row>
    <row r="745" spans="2:2" x14ac:dyDescent="0.2">
      <c r="B745" s="19"/>
    </row>
    <row r="746" spans="2:2" x14ac:dyDescent="0.2">
      <c r="B746" s="19"/>
    </row>
    <row r="747" spans="2:2" x14ac:dyDescent="0.2">
      <c r="B747" s="19"/>
    </row>
    <row r="748" spans="2:2" x14ac:dyDescent="0.2">
      <c r="B748" s="19"/>
    </row>
    <row r="749" spans="2:2" x14ac:dyDescent="0.2">
      <c r="B749" s="19"/>
    </row>
    <row r="750" spans="2:2" x14ac:dyDescent="0.2">
      <c r="B750" s="19"/>
    </row>
    <row r="751" spans="2:2" x14ac:dyDescent="0.2">
      <c r="B751" s="19"/>
    </row>
    <row r="752" spans="2:2" x14ac:dyDescent="0.2">
      <c r="B752" s="19"/>
    </row>
    <row r="753" spans="2:2" x14ac:dyDescent="0.2">
      <c r="B753" s="19"/>
    </row>
    <row r="754" spans="2:2" x14ac:dyDescent="0.2">
      <c r="B754" s="19"/>
    </row>
    <row r="755" spans="2:2" x14ac:dyDescent="0.2">
      <c r="B755" s="19"/>
    </row>
    <row r="756" spans="2:2" x14ac:dyDescent="0.2">
      <c r="B756" s="19"/>
    </row>
    <row r="757" spans="2:2" x14ac:dyDescent="0.2">
      <c r="B757" s="19"/>
    </row>
    <row r="758" spans="2:2" x14ac:dyDescent="0.2">
      <c r="B758" s="19"/>
    </row>
    <row r="759" spans="2:2" x14ac:dyDescent="0.2">
      <c r="B759" s="19"/>
    </row>
    <row r="760" spans="2:2" x14ac:dyDescent="0.2">
      <c r="B760" s="19"/>
    </row>
    <row r="761" spans="2:2" x14ac:dyDescent="0.2">
      <c r="B761" s="19"/>
    </row>
    <row r="762" spans="2:2" x14ac:dyDescent="0.2">
      <c r="B762" s="19"/>
    </row>
    <row r="763" spans="2:2" x14ac:dyDescent="0.2">
      <c r="B763" s="19"/>
    </row>
    <row r="764" spans="2:2" x14ac:dyDescent="0.2">
      <c r="B764" s="19"/>
    </row>
    <row r="765" spans="2:2" x14ac:dyDescent="0.2">
      <c r="B765" s="19"/>
    </row>
    <row r="766" spans="2:2" x14ac:dyDescent="0.2">
      <c r="B766" s="19"/>
    </row>
    <row r="767" spans="2:2" x14ac:dyDescent="0.2">
      <c r="B767" s="19"/>
    </row>
    <row r="768" spans="2:2" x14ac:dyDescent="0.2">
      <c r="B768" s="19"/>
    </row>
    <row r="769" spans="2:2" x14ac:dyDescent="0.2">
      <c r="B769" s="19"/>
    </row>
    <row r="770" spans="2:2" x14ac:dyDescent="0.2">
      <c r="B770" s="19"/>
    </row>
    <row r="771" spans="2:2" x14ac:dyDescent="0.2">
      <c r="B771" s="19"/>
    </row>
    <row r="772" spans="2:2" x14ac:dyDescent="0.2">
      <c r="B772" s="19"/>
    </row>
    <row r="773" spans="2:2" x14ac:dyDescent="0.2">
      <c r="B773" s="19"/>
    </row>
    <row r="774" spans="2:2" x14ac:dyDescent="0.2">
      <c r="B774" s="19"/>
    </row>
    <row r="775" spans="2:2" x14ac:dyDescent="0.2">
      <c r="B775" s="19"/>
    </row>
    <row r="776" spans="2:2" x14ac:dyDescent="0.2">
      <c r="B776" s="19"/>
    </row>
    <row r="777" spans="2:2" x14ac:dyDescent="0.2">
      <c r="B777" s="19"/>
    </row>
    <row r="778" spans="2:2" x14ac:dyDescent="0.2">
      <c r="B778" s="19"/>
    </row>
    <row r="779" spans="2:2" x14ac:dyDescent="0.2">
      <c r="B779" s="19"/>
    </row>
    <row r="780" spans="2:2" x14ac:dyDescent="0.2">
      <c r="B780" s="19"/>
    </row>
    <row r="781" spans="2:2" x14ac:dyDescent="0.2">
      <c r="B781" s="19"/>
    </row>
    <row r="782" spans="2:2" x14ac:dyDescent="0.2">
      <c r="B782" s="19"/>
    </row>
    <row r="783" spans="2:2" x14ac:dyDescent="0.2">
      <c r="B783" s="19"/>
    </row>
    <row r="784" spans="2:2" x14ac:dyDescent="0.2">
      <c r="B784" s="19"/>
    </row>
    <row r="785" spans="2:2" x14ac:dyDescent="0.2">
      <c r="B785" s="19"/>
    </row>
    <row r="786" spans="2:2" x14ac:dyDescent="0.2">
      <c r="B786" s="19"/>
    </row>
    <row r="787" spans="2:2" x14ac:dyDescent="0.2">
      <c r="B787" s="19"/>
    </row>
    <row r="788" spans="2:2" x14ac:dyDescent="0.2">
      <c r="B788" s="19"/>
    </row>
    <row r="789" spans="2:2" x14ac:dyDescent="0.2">
      <c r="B789" s="19"/>
    </row>
    <row r="790" spans="2:2" x14ac:dyDescent="0.2">
      <c r="B790" s="19"/>
    </row>
    <row r="791" spans="2:2" x14ac:dyDescent="0.2">
      <c r="B791" s="19"/>
    </row>
    <row r="792" spans="2:2" x14ac:dyDescent="0.2">
      <c r="B792" s="19"/>
    </row>
    <row r="793" spans="2:2" x14ac:dyDescent="0.2">
      <c r="B793" s="19"/>
    </row>
    <row r="794" spans="2:2" x14ac:dyDescent="0.2">
      <c r="B794" s="19"/>
    </row>
    <row r="795" spans="2:2" x14ac:dyDescent="0.2">
      <c r="B795" s="19"/>
    </row>
    <row r="796" spans="2:2" x14ac:dyDescent="0.2">
      <c r="B796" s="19"/>
    </row>
    <row r="797" spans="2:2" x14ac:dyDescent="0.2">
      <c r="B797" s="19"/>
    </row>
    <row r="798" spans="2:2" x14ac:dyDescent="0.2">
      <c r="B798" s="19"/>
    </row>
    <row r="799" spans="2:2" x14ac:dyDescent="0.2">
      <c r="B799" s="19"/>
    </row>
    <row r="800" spans="2:2" x14ac:dyDescent="0.2">
      <c r="B800" s="19"/>
    </row>
    <row r="801" spans="2:2" x14ac:dyDescent="0.2">
      <c r="B801" s="19"/>
    </row>
    <row r="802" spans="2:2" x14ac:dyDescent="0.2">
      <c r="B802" s="19"/>
    </row>
    <row r="803" spans="2:2" x14ac:dyDescent="0.2">
      <c r="B803" s="19"/>
    </row>
    <row r="804" spans="2:2" x14ac:dyDescent="0.2">
      <c r="B804" s="19"/>
    </row>
    <row r="805" spans="2:2" x14ac:dyDescent="0.2">
      <c r="B805" s="19"/>
    </row>
    <row r="806" spans="2:2" x14ac:dyDescent="0.2">
      <c r="B806" s="19"/>
    </row>
    <row r="807" spans="2:2" x14ac:dyDescent="0.2">
      <c r="B807" s="19"/>
    </row>
    <row r="808" spans="2:2" x14ac:dyDescent="0.2">
      <c r="B808" s="19"/>
    </row>
    <row r="809" spans="2:2" x14ac:dyDescent="0.2">
      <c r="B809" s="19"/>
    </row>
    <row r="810" spans="2:2" x14ac:dyDescent="0.2">
      <c r="B810" s="19"/>
    </row>
    <row r="811" spans="2:2" x14ac:dyDescent="0.2">
      <c r="B811" s="19"/>
    </row>
    <row r="812" spans="2:2" x14ac:dyDescent="0.2">
      <c r="B812" s="19"/>
    </row>
    <row r="813" spans="2:2" x14ac:dyDescent="0.2">
      <c r="B813" s="19"/>
    </row>
    <row r="814" spans="2:2" x14ac:dyDescent="0.2">
      <c r="B814" s="19"/>
    </row>
    <row r="815" spans="2:2" x14ac:dyDescent="0.2">
      <c r="B815" s="19"/>
    </row>
    <row r="816" spans="2:2" x14ac:dyDescent="0.2">
      <c r="B816" s="19"/>
    </row>
    <row r="817" spans="2:2" x14ac:dyDescent="0.2">
      <c r="B817" s="19"/>
    </row>
    <row r="818" spans="2:2" x14ac:dyDescent="0.2">
      <c r="B818" s="19"/>
    </row>
    <row r="819" spans="2:2" x14ac:dyDescent="0.2">
      <c r="B819" s="19"/>
    </row>
    <row r="820" spans="2:2" x14ac:dyDescent="0.2">
      <c r="B820" s="19"/>
    </row>
    <row r="821" spans="2:2" x14ac:dyDescent="0.2">
      <c r="B821" s="19"/>
    </row>
    <row r="822" spans="2:2" x14ac:dyDescent="0.2">
      <c r="B822" s="19"/>
    </row>
    <row r="823" spans="2:2" x14ac:dyDescent="0.2">
      <c r="B823" s="19"/>
    </row>
    <row r="824" spans="2:2" x14ac:dyDescent="0.2">
      <c r="B824" s="19"/>
    </row>
    <row r="825" spans="2:2" x14ac:dyDescent="0.2">
      <c r="B825" s="19"/>
    </row>
    <row r="826" spans="2:2" x14ac:dyDescent="0.2">
      <c r="B826" s="19"/>
    </row>
    <row r="827" spans="2:2" x14ac:dyDescent="0.2">
      <c r="B827" s="19"/>
    </row>
    <row r="828" spans="2:2" x14ac:dyDescent="0.2">
      <c r="B828" s="19"/>
    </row>
    <row r="829" spans="2:2" x14ac:dyDescent="0.2">
      <c r="B829" s="19"/>
    </row>
    <row r="830" spans="2:2" x14ac:dyDescent="0.2">
      <c r="B830" s="19"/>
    </row>
    <row r="831" spans="2:2" x14ac:dyDescent="0.2">
      <c r="B831" s="19"/>
    </row>
    <row r="832" spans="2:2" x14ac:dyDescent="0.2">
      <c r="B832" s="19"/>
    </row>
    <row r="833" spans="2:2" x14ac:dyDescent="0.2">
      <c r="B833" s="19"/>
    </row>
    <row r="834" spans="2:2" x14ac:dyDescent="0.2">
      <c r="B834" s="19"/>
    </row>
    <row r="835" spans="2:2" x14ac:dyDescent="0.2">
      <c r="B835" s="19"/>
    </row>
    <row r="836" spans="2:2" x14ac:dyDescent="0.2">
      <c r="B836" s="19"/>
    </row>
    <row r="837" spans="2:2" x14ac:dyDescent="0.2">
      <c r="B837" s="19"/>
    </row>
    <row r="838" spans="2:2" x14ac:dyDescent="0.2">
      <c r="B838" s="19"/>
    </row>
    <row r="839" spans="2:2" x14ac:dyDescent="0.2">
      <c r="B839" s="19"/>
    </row>
    <row r="840" spans="2:2" x14ac:dyDescent="0.2">
      <c r="B840" s="19"/>
    </row>
    <row r="841" spans="2:2" x14ac:dyDescent="0.2">
      <c r="B841" s="19"/>
    </row>
    <row r="842" spans="2:2" x14ac:dyDescent="0.2">
      <c r="B842" s="19"/>
    </row>
    <row r="843" spans="2:2" x14ac:dyDescent="0.2">
      <c r="B843" s="19"/>
    </row>
    <row r="844" spans="2:2" x14ac:dyDescent="0.2">
      <c r="B844" s="19"/>
    </row>
    <row r="845" spans="2:2" x14ac:dyDescent="0.2">
      <c r="B845" s="19"/>
    </row>
    <row r="846" spans="2:2" x14ac:dyDescent="0.2">
      <c r="B846" s="19"/>
    </row>
    <row r="847" spans="2:2" x14ac:dyDescent="0.2">
      <c r="B847" s="19"/>
    </row>
    <row r="848" spans="2:2" x14ac:dyDescent="0.2">
      <c r="B848" s="19"/>
    </row>
    <row r="849" spans="2:2" x14ac:dyDescent="0.2">
      <c r="B849" s="19"/>
    </row>
    <row r="850" spans="2:2" x14ac:dyDescent="0.2">
      <c r="B850" s="19"/>
    </row>
    <row r="851" spans="2:2" x14ac:dyDescent="0.2">
      <c r="B851" s="19"/>
    </row>
    <row r="852" spans="2:2" x14ac:dyDescent="0.2">
      <c r="B852" s="19"/>
    </row>
    <row r="853" spans="2:2" x14ac:dyDescent="0.2">
      <c r="B853" s="19"/>
    </row>
    <row r="854" spans="2:2" x14ac:dyDescent="0.2">
      <c r="B854" s="19"/>
    </row>
    <row r="855" spans="2:2" x14ac:dyDescent="0.2">
      <c r="B855" s="19"/>
    </row>
    <row r="856" spans="2:2" x14ac:dyDescent="0.2">
      <c r="B856" s="19"/>
    </row>
    <row r="857" spans="2:2" x14ac:dyDescent="0.2">
      <c r="B857" s="19"/>
    </row>
    <row r="858" spans="2:2" x14ac:dyDescent="0.2">
      <c r="B858" s="19"/>
    </row>
    <row r="859" spans="2:2" x14ac:dyDescent="0.2">
      <c r="B859" s="19"/>
    </row>
    <row r="860" spans="2:2" x14ac:dyDescent="0.2">
      <c r="B860" s="19"/>
    </row>
    <row r="861" spans="2:2" x14ac:dyDescent="0.2">
      <c r="B861" s="19"/>
    </row>
    <row r="862" spans="2:2" x14ac:dyDescent="0.2">
      <c r="B862" s="19"/>
    </row>
    <row r="863" spans="2:2" x14ac:dyDescent="0.2">
      <c r="B863" s="19"/>
    </row>
    <row r="864" spans="2:2" x14ac:dyDescent="0.2">
      <c r="B864" s="19"/>
    </row>
    <row r="865" spans="2:2" x14ac:dyDescent="0.2">
      <c r="B865" s="19"/>
    </row>
    <row r="866" spans="2:2" x14ac:dyDescent="0.2">
      <c r="B866" s="19"/>
    </row>
    <row r="867" spans="2:2" x14ac:dyDescent="0.2">
      <c r="B867" s="19"/>
    </row>
    <row r="868" spans="2:2" x14ac:dyDescent="0.2">
      <c r="B868" s="19"/>
    </row>
    <row r="869" spans="2:2" x14ac:dyDescent="0.2">
      <c r="B869" s="19"/>
    </row>
    <row r="870" spans="2:2" x14ac:dyDescent="0.2">
      <c r="B870" s="19"/>
    </row>
    <row r="871" spans="2:2" x14ac:dyDescent="0.2">
      <c r="B871" s="19"/>
    </row>
    <row r="872" spans="2:2" x14ac:dyDescent="0.2">
      <c r="B872" s="19"/>
    </row>
    <row r="873" spans="2:2" x14ac:dyDescent="0.2">
      <c r="B873" s="19"/>
    </row>
    <row r="874" spans="2:2" x14ac:dyDescent="0.2">
      <c r="B874" s="19"/>
    </row>
    <row r="875" spans="2:2" x14ac:dyDescent="0.2">
      <c r="B875" s="19"/>
    </row>
    <row r="876" spans="2:2" x14ac:dyDescent="0.2">
      <c r="B876" s="19"/>
    </row>
    <row r="877" spans="2:2" x14ac:dyDescent="0.2">
      <c r="B877" s="19"/>
    </row>
    <row r="878" spans="2:2" x14ac:dyDescent="0.2">
      <c r="B878" s="19"/>
    </row>
    <row r="879" spans="2:2" x14ac:dyDescent="0.2">
      <c r="B879" s="19"/>
    </row>
    <row r="880" spans="2:2" x14ac:dyDescent="0.2">
      <c r="B880" s="19"/>
    </row>
    <row r="881" spans="2:2" x14ac:dyDescent="0.2">
      <c r="B881" s="19"/>
    </row>
    <row r="882" spans="2:2" x14ac:dyDescent="0.2">
      <c r="B882" s="19"/>
    </row>
    <row r="883" spans="2:2" x14ac:dyDescent="0.2">
      <c r="B883" s="19"/>
    </row>
    <row r="884" spans="2:2" x14ac:dyDescent="0.2">
      <c r="B884" s="19"/>
    </row>
    <row r="885" spans="2:2" x14ac:dyDescent="0.2">
      <c r="B885" s="19"/>
    </row>
    <row r="886" spans="2:2" x14ac:dyDescent="0.2">
      <c r="B886" s="19"/>
    </row>
    <row r="887" spans="2:2" x14ac:dyDescent="0.2">
      <c r="B887" s="19"/>
    </row>
    <row r="888" spans="2:2" x14ac:dyDescent="0.2">
      <c r="B888" s="19"/>
    </row>
    <row r="889" spans="2:2" x14ac:dyDescent="0.2">
      <c r="B889" s="19"/>
    </row>
    <row r="890" spans="2:2" x14ac:dyDescent="0.2">
      <c r="B890" s="19"/>
    </row>
    <row r="891" spans="2:2" x14ac:dyDescent="0.2">
      <c r="B891" s="19"/>
    </row>
    <row r="892" spans="2:2" x14ac:dyDescent="0.2">
      <c r="B892" s="19"/>
    </row>
    <row r="893" spans="2:2" x14ac:dyDescent="0.2">
      <c r="B893" s="19"/>
    </row>
    <row r="894" spans="2:2" x14ac:dyDescent="0.2">
      <c r="B894" s="19"/>
    </row>
    <row r="895" spans="2:2" x14ac:dyDescent="0.2">
      <c r="B895" s="19"/>
    </row>
    <row r="896" spans="2:2" x14ac:dyDescent="0.2">
      <c r="B896" s="19"/>
    </row>
    <row r="897" spans="2:2" x14ac:dyDescent="0.2">
      <c r="B897" s="19"/>
    </row>
    <row r="898" spans="2:2" x14ac:dyDescent="0.2">
      <c r="B898" s="19"/>
    </row>
    <row r="899" spans="2:2" x14ac:dyDescent="0.2">
      <c r="B899" s="19"/>
    </row>
    <row r="900" spans="2:2" x14ac:dyDescent="0.2">
      <c r="B900" s="19"/>
    </row>
    <row r="901" spans="2:2" x14ac:dyDescent="0.2">
      <c r="B901" s="19"/>
    </row>
    <row r="902" spans="2:2" x14ac:dyDescent="0.2">
      <c r="B902" s="19"/>
    </row>
    <row r="903" spans="2:2" x14ac:dyDescent="0.2">
      <c r="B903" s="19"/>
    </row>
    <row r="904" spans="2:2" x14ac:dyDescent="0.2">
      <c r="B904" s="19"/>
    </row>
    <row r="905" spans="2:2" x14ac:dyDescent="0.2">
      <c r="B905" s="19"/>
    </row>
    <row r="906" spans="2:2" x14ac:dyDescent="0.2">
      <c r="B906" s="19"/>
    </row>
    <row r="907" spans="2:2" x14ac:dyDescent="0.2">
      <c r="B907" s="19"/>
    </row>
    <row r="908" spans="2:2" x14ac:dyDescent="0.2">
      <c r="B908" s="19"/>
    </row>
    <row r="909" spans="2:2" x14ac:dyDescent="0.2">
      <c r="B909" s="19"/>
    </row>
    <row r="910" spans="2:2" x14ac:dyDescent="0.2">
      <c r="B910" s="19"/>
    </row>
    <row r="911" spans="2:2" x14ac:dyDescent="0.2">
      <c r="B911" s="19"/>
    </row>
    <row r="912" spans="2:2" x14ac:dyDescent="0.2">
      <c r="B912" s="19"/>
    </row>
    <row r="913" spans="2:2" x14ac:dyDescent="0.2">
      <c r="B913" s="19"/>
    </row>
    <row r="914" spans="2:2" x14ac:dyDescent="0.2">
      <c r="B914" s="19"/>
    </row>
    <row r="915" spans="2:2" x14ac:dyDescent="0.2">
      <c r="B915" s="19"/>
    </row>
    <row r="916" spans="2:2" x14ac:dyDescent="0.2">
      <c r="B916" s="19"/>
    </row>
    <row r="917" spans="2:2" x14ac:dyDescent="0.2">
      <c r="B917" s="19"/>
    </row>
    <row r="918" spans="2:2" x14ac:dyDescent="0.2">
      <c r="B918" s="19"/>
    </row>
    <row r="919" spans="2:2" x14ac:dyDescent="0.2">
      <c r="B919" s="19"/>
    </row>
    <row r="920" spans="2:2" x14ac:dyDescent="0.2">
      <c r="B920" s="19"/>
    </row>
    <row r="921" spans="2:2" x14ac:dyDescent="0.2">
      <c r="B921" s="19"/>
    </row>
    <row r="922" spans="2:2" x14ac:dyDescent="0.2">
      <c r="B922" s="19"/>
    </row>
    <row r="923" spans="2:2" x14ac:dyDescent="0.2">
      <c r="B923" s="19"/>
    </row>
    <row r="924" spans="2:2" x14ac:dyDescent="0.2">
      <c r="B924" s="19"/>
    </row>
    <row r="925" spans="2:2" x14ac:dyDescent="0.2">
      <c r="B925" s="19"/>
    </row>
    <row r="926" spans="2:2" x14ac:dyDescent="0.2">
      <c r="B926" s="19"/>
    </row>
    <row r="927" spans="2:2" x14ac:dyDescent="0.2">
      <c r="B927" s="19"/>
    </row>
    <row r="928" spans="2:2" x14ac:dyDescent="0.2">
      <c r="B928" s="19"/>
    </row>
    <row r="929" spans="2:2" x14ac:dyDescent="0.2">
      <c r="B929" s="19"/>
    </row>
    <row r="930" spans="2:2" x14ac:dyDescent="0.2">
      <c r="B930" s="19"/>
    </row>
    <row r="931" spans="2:2" x14ac:dyDescent="0.2">
      <c r="B931" s="19"/>
    </row>
    <row r="932" spans="2:2" x14ac:dyDescent="0.2">
      <c r="B932" s="19"/>
    </row>
    <row r="933" spans="2:2" x14ac:dyDescent="0.2">
      <c r="B933" s="19"/>
    </row>
    <row r="934" spans="2:2" x14ac:dyDescent="0.2">
      <c r="B934" s="19"/>
    </row>
    <row r="935" spans="2:2" x14ac:dyDescent="0.2">
      <c r="B935" s="19"/>
    </row>
    <row r="936" spans="2:2" x14ac:dyDescent="0.2">
      <c r="B936" s="19"/>
    </row>
    <row r="937" spans="2:2" x14ac:dyDescent="0.2">
      <c r="B937" s="19"/>
    </row>
    <row r="938" spans="2:2" x14ac:dyDescent="0.2">
      <c r="B938" s="19"/>
    </row>
    <row r="939" spans="2:2" x14ac:dyDescent="0.2">
      <c r="B939" s="19"/>
    </row>
    <row r="940" spans="2:2" x14ac:dyDescent="0.2">
      <c r="B940" s="19"/>
    </row>
    <row r="941" spans="2:2" x14ac:dyDescent="0.2">
      <c r="B941" s="19"/>
    </row>
    <row r="942" spans="2:2" x14ac:dyDescent="0.2">
      <c r="B942" s="19"/>
    </row>
    <row r="943" spans="2:2" x14ac:dyDescent="0.2">
      <c r="B943" s="19"/>
    </row>
    <row r="944" spans="2:2" x14ac:dyDescent="0.2">
      <c r="B944" s="19"/>
    </row>
    <row r="945" spans="2:2" x14ac:dyDescent="0.2">
      <c r="B945" s="19"/>
    </row>
    <row r="946" spans="2:2" x14ac:dyDescent="0.2">
      <c r="B946" s="19"/>
    </row>
    <row r="947" spans="2:2" x14ac:dyDescent="0.2">
      <c r="B947" s="19"/>
    </row>
    <row r="948" spans="2:2" x14ac:dyDescent="0.2">
      <c r="B948" s="19"/>
    </row>
    <row r="949" spans="2:2" x14ac:dyDescent="0.2">
      <c r="B949" s="19"/>
    </row>
    <row r="950" spans="2:2" x14ac:dyDescent="0.2">
      <c r="B950" s="19"/>
    </row>
    <row r="951" spans="2:2" x14ac:dyDescent="0.2">
      <c r="B951" s="19"/>
    </row>
    <row r="952" spans="2:2" x14ac:dyDescent="0.2">
      <c r="B952" s="19"/>
    </row>
    <row r="953" spans="2:2" x14ac:dyDescent="0.2">
      <c r="B953" s="19"/>
    </row>
    <row r="954" spans="2:2" x14ac:dyDescent="0.2">
      <c r="B954" s="19"/>
    </row>
    <row r="955" spans="2:2" x14ac:dyDescent="0.2">
      <c r="B955" s="19"/>
    </row>
    <row r="956" spans="2:2" x14ac:dyDescent="0.2">
      <c r="B956" s="19"/>
    </row>
    <row r="957" spans="2:2" x14ac:dyDescent="0.2">
      <c r="B957" s="19"/>
    </row>
    <row r="958" spans="2:2" x14ac:dyDescent="0.2">
      <c r="B958" s="19"/>
    </row>
    <row r="959" spans="2:2" x14ac:dyDescent="0.2">
      <c r="B959" s="19"/>
    </row>
    <row r="960" spans="2:2" x14ac:dyDescent="0.2">
      <c r="B960" s="19"/>
    </row>
    <row r="961" spans="2:2" x14ac:dyDescent="0.2">
      <c r="B961" s="19"/>
    </row>
    <row r="962" spans="2:2" x14ac:dyDescent="0.2">
      <c r="B962" s="19"/>
    </row>
    <row r="963" spans="2:2" x14ac:dyDescent="0.2">
      <c r="B963" s="19"/>
    </row>
    <row r="964" spans="2:2" x14ac:dyDescent="0.2">
      <c r="B964" s="19"/>
    </row>
    <row r="965" spans="2:2" x14ac:dyDescent="0.2">
      <c r="B965" s="19"/>
    </row>
    <row r="966" spans="2:2" x14ac:dyDescent="0.2">
      <c r="B966" s="19"/>
    </row>
    <row r="967" spans="2:2" x14ac:dyDescent="0.2">
      <c r="B967" s="19"/>
    </row>
    <row r="968" spans="2:2" x14ac:dyDescent="0.2">
      <c r="B968" s="19"/>
    </row>
    <row r="969" spans="2:2" x14ac:dyDescent="0.2">
      <c r="B969" s="19"/>
    </row>
    <row r="970" spans="2:2" x14ac:dyDescent="0.2">
      <c r="B970" s="19"/>
    </row>
    <row r="971" spans="2:2" x14ac:dyDescent="0.2">
      <c r="B971" s="19"/>
    </row>
    <row r="972" spans="2:2" x14ac:dyDescent="0.2">
      <c r="B972" s="19"/>
    </row>
    <row r="973" spans="2:2" x14ac:dyDescent="0.2">
      <c r="B973" s="19"/>
    </row>
    <row r="974" spans="2:2" x14ac:dyDescent="0.2">
      <c r="B974" s="19"/>
    </row>
    <row r="975" spans="2:2" x14ac:dyDescent="0.2">
      <c r="B975" s="19"/>
    </row>
    <row r="976" spans="2:2" x14ac:dyDescent="0.2">
      <c r="B976" s="19"/>
    </row>
    <row r="977" spans="2:2" x14ac:dyDescent="0.2">
      <c r="B977" s="19"/>
    </row>
    <row r="978" spans="2:2" x14ac:dyDescent="0.2">
      <c r="B978" s="19"/>
    </row>
    <row r="979" spans="2:2" x14ac:dyDescent="0.2">
      <c r="B979" s="19"/>
    </row>
    <row r="980" spans="2:2" x14ac:dyDescent="0.2">
      <c r="B980" s="19"/>
    </row>
    <row r="981" spans="2:2" x14ac:dyDescent="0.2">
      <c r="B981" s="19"/>
    </row>
    <row r="982" spans="2:2" x14ac:dyDescent="0.2">
      <c r="B982" s="19"/>
    </row>
    <row r="983" spans="2:2" x14ac:dyDescent="0.2">
      <c r="B983" s="19"/>
    </row>
    <row r="984" spans="2:2" x14ac:dyDescent="0.2">
      <c r="B984" s="19"/>
    </row>
    <row r="985" spans="2:2" x14ac:dyDescent="0.2">
      <c r="B985" s="19"/>
    </row>
    <row r="986" spans="2:2" x14ac:dyDescent="0.2">
      <c r="B986" s="19"/>
    </row>
    <row r="987" spans="2:2" x14ac:dyDescent="0.2">
      <c r="B987" s="19"/>
    </row>
    <row r="988" spans="2:2" x14ac:dyDescent="0.2">
      <c r="B988" s="19"/>
    </row>
    <row r="989" spans="2:2" x14ac:dyDescent="0.2">
      <c r="B989" s="19"/>
    </row>
    <row r="990" spans="2:2" x14ac:dyDescent="0.2">
      <c r="B990" s="19"/>
    </row>
    <row r="991" spans="2:2" x14ac:dyDescent="0.2">
      <c r="B991" s="19"/>
    </row>
    <row r="992" spans="2:2" x14ac:dyDescent="0.2">
      <c r="B992" s="19"/>
    </row>
    <row r="993" spans="2:2" x14ac:dyDescent="0.2">
      <c r="B993" s="19"/>
    </row>
    <row r="994" spans="2:2" x14ac:dyDescent="0.2">
      <c r="B994" s="19"/>
    </row>
    <row r="995" spans="2:2" x14ac:dyDescent="0.2">
      <c r="B995" s="19"/>
    </row>
    <row r="996" spans="2:2" x14ac:dyDescent="0.2">
      <c r="B996" s="19"/>
    </row>
    <row r="997" spans="2:2" x14ac:dyDescent="0.2">
      <c r="B997" s="19"/>
    </row>
    <row r="998" spans="2:2" x14ac:dyDescent="0.2">
      <c r="B998" s="19"/>
    </row>
    <row r="999" spans="2:2" x14ac:dyDescent="0.2">
      <c r="B999" s="19"/>
    </row>
    <row r="1000" spans="2:2" x14ac:dyDescent="0.2">
      <c r="B1000" s="19"/>
    </row>
    <row r="1001" spans="2:2" x14ac:dyDescent="0.2">
      <c r="B1001" s="19"/>
    </row>
    <row r="1002" spans="2:2" x14ac:dyDescent="0.2">
      <c r="B1002" s="19"/>
    </row>
    <row r="1003" spans="2:2" x14ac:dyDescent="0.2">
      <c r="B1003" s="19"/>
    </row>
    <row r="1004" spans="2:2" x14ac:dyDescent="0.2">
      <c r="B1004" s="19"/>
    </row>
    <row r="1005" spans="2:2" x14ac:dyDescent="0.2">
      <c r="B1005" s="19"/>
    </row>
    <row r="1006" spans="2:2" x14ac:dyDescent="0.2">
      <c r="B1006" s="19"/>
    </row>
    <row r="1007" spans="2:2" x14ac:dyDescent="0.2">
      <c r="B1007" s="19"/>
    </row>
    <row r="1008" spans="2:2" x14ac:dyDescent="0.2">
      <c r="B1008" s="19"/>
    </row>
    <row r="1009" spans="2:2" x14ac:dyDescent="0.2">
      <c r="B1009" s="19"/>
    </row>
    <row r="1010" spans="2:2" x14ac:dyDescent="0.2">
      <c r="B1010" s="19"/>
    </row>
    <row r="1011" spans="2:2" x14ac:dyDescent="0.2">
      <c r="B1011" s="19"/>
    </row>
    <row r="1012" spans="2:2" x14ac:dyDescent="0.2">
      <c r="B1012" s="19"/>
    </row>
    <row r="1013" spans="2:2" x14ac:dyDescent="0.2">
      <c r="B1013" s="19"/>
    </row>
    <row r="1014" spans="2:2" x14ac:dyDescent="0.2">
      <c r="B1014" s="19"/>
    </row>
    <row r="1015" spans="2:2" x14ac:dyDescent="0.2">
      <c r="B1015" s="19"/>
    </row>
    <row r="1016" spans="2:2" x14ac:dyDescent="0.2">
      <c r="B1016" s="19"/>
    </row>
    <row r="1017" spans="2:2" x14ac:dyDescent="0.2">
      <c r="B1017" s="19"/>
    </row>
    <row r="1018" spans="2:2" x14ac:dyDescent="0.2">
      <c r="B1018" s="19"/>
    </row>
    <row r="1019" spans="2:2" x14ac:dyDescent="0.2">
      <c r="B1019" s="19"/>
    </row>
    <row r="1020" spans="2:2" x14ac:dyDescent="0.2">
      <c r="B1020" s="19"/>
    </row>
    <row r="1021" spans="2:2" x14ac:dyDescent="0.2">
      <c r="B1021" s="19"/>
    </row>
    <row r="1022" spans="2:2" x14ac:dyDescent="0.2">
      <c r="B1022" s="19"/>
    </row>
    <row r="1023" spans="2:2" x14ac:dyDescent="0.2">
      <c r="B1023" s="19"/>
    </row>
    <row r="1024" spans="2:2" x14ac:dyDescent="0.2">
      <c r="B1024" s="19"/>
    </row>
    <row r="1025" spans="2:2" x14ac:dyDescent="0.2">
      <c r="B1025" s="19"/>
    </row>
    <row r="1026" spans="2:2" x14ac:dyDescent="0.2">
      <c r="B1026" s="19"/>
    </row>
    <row r="1027" spans="2:2" x14ac:dyDescent="0.2">
      <c r="B1027" s="19"/>
    </row>
    <row r="1028" spans="2:2" x14ac:dyDescent="0.2">
      <c r="B1028" s="19"/>
    </row>
    <row r="1029" spans="2:2" x14ac:dyDescent="0.2">
      <c r="B1029" s="19"/>
    </row>
    <row r="1030" spans="2:2" x14ac:dyDescent="0.2">
      <c r="B1030" s="19"/>
    </row>
  </sheetData>
  <mergeCells count="1">
    <mergeCell ref="A183:C183"/>
  </mergeCells>
  <hyperlinks>
    <hyperlink ref="A183" r:id="rId1" xr:uid="{3FF8DB64-DEE5-4A43-AA18-F26A382AE56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A52BC38D06475646BBDF5A6198C258FA" ma:contentTypeVersion="6" ma:contentTypeDescription="Create a new Excel Spreadsheet" ma:contentTypeScope="" ma:versionID="3c167f577553296a7f834a4f4c9c805f">
  <xsd:schema xmlns:xsd="http://www.w3.org/2001/XMLSchema" xmlns:xs="http://www.w3.org/2001/XMLSchema" xmlns:p="http://schemas.microsoft.com/office/2006/metadata/properties" xmlns:ns3="01be4277-2979-4a68-876d-b92b25fceece" xmlns:ns4="931debb3-2ef8-4f70-9e1c-e7f35321f1b8" xmlns:ns5="8125fb2f-0af6-4929-85bb-669986b93a81" xmlns:ns6="http://schemas.microsoft.com/sharepoint/v4" targetNamespace="http://schemas.microsoft.com/office/2006/metadata/properties" ma:root="true" ma:fieldsID="0aacc2aef97fb802b9bab72503881838" ns3:_="" ns4:_="" ns5:_="" ns6:_="">
    <xsd:import namespace="01be4277-2979-4a68-876d-b92b25fceece"/>
    <xsd:import namespace="931debb3-2ef8-4f70-9e1c-e7f35321f1b8"/>
    <xsd:import namespace="8125fb2f-0af6-4929-85bb-669986b93a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  <xsd:element ref="ns5:SharedWithUsers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2f2d8efb-c718-4b07-86af-812eff2e75ba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5fb2f-0af6-4929-85bb-669986b93a8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FinancialYearNote xmlns="01be4277-2979-4a68-876d-b92b25fceece">
      <Terms xmlns="http://schemas.microsoft.com/office/infopath/2007/PartnerControls"/>
    </C3FinancialYearNote>
    <h46a36d1fcc44c9f84f65dc0772a3757 xmlns="931debb3-2ef8-4f70-9e1c-e7f35321f1b8">
      <Terms xmlns="http://schemas.microsoft.com/office/infopath/2007/PartnerControls"/>
    </h46a36d1fcc44c9f84f65dc0772a3757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 In-confidence</TermName>
          <TermId xmlns="http://schemas.microsoft.com/office/infopath/2007/PartnerControls">69b44791-be31-46eb-9b92-d68f31097173</TermId>
        </TermInfo>
      </Terms>
    </e8bac518797247d9a4e915b8746d6853>
    <_dlc_DocId xmlns="931debb3-2ef8-4f70-9e1c-e7f35321f1b8">ENXFE5XUT2PX-1406382270-12888</_dlc_DocId>
    <TaxCatchAll xmlns="931debb3-2ef8-4f70-9e1c-e7f35321f1b8">
      <Value>5</Value>
    </TaxCatchAll>
    <_dlc_DocIdUrl xmlns="931debb3-2ef8-4f70-9e1c-e7f35321f1b8">
      <Url>https://stats.cohesion.net.nz/Sites/CR/CRPRS/PUB/_layouts/15/DocIdRedir.aspx?ID=ENXFE5XUT2PX-1406382270-12888</Url>
      <Description>ENXFE5XUT2PX-1406382270-12888</Description>
    </_dlc_DocIdUrl>
    <TaxKeywordTaxHTField xmlns="931debb3-2ef8-4f70-9e1c-e7f35321f1b8">
      <Terms xmlns="http://schemas.microsoft.com/office/infopath/2007/PartnerControls"/>
    </TaxKeywordTaxHTField>
    <C3TopicNote xmlns="01be4277-2979-4a68-876d-b92b25fceece">
      <Terms xmlns="http://schemas.microsoft.com/office/infopath/2007/PartnerControls"/>
    </C3TopicNote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0BFC9A-95F6-4BB5-8B61-DA3809E45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931debb3-2ef8-4f70-9e1c-e7f35321f1b8"/>
    <ds:schemaRef ds:uri="8125fb2f-0af6-4929-85bb-669986b93a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31CC31-B6A9-494D-9019-C8691D498BE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931debb3-2ef8-4f70-9e1c-e7f35321f1b8"/>
    <ds:schemaRef ds:uri="8125fb2f-0af6-4929-85bb-669986b93a81"/>
    <ds:schemaRef ds:uri="http://purl.org/dc/terms/"/>
    <ds:schemaRef ds:uri="01be4277-2979-4a68-876d-b92b25fceec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62B233-0C5C-41F0-B459-5C1A5ED303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399A70-96DF-4E1A-B94E-9C6D0FA9BA0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15</vt:i4>
      </vt:variant>
    </vt:vector>
  </HeadingPairs>
  <TitlesOfParts>
    <vt:vector size="6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'Table 10'!Print_Titles</vt:lpstr>
      <vt:lpstr>'Table 12'!Print_Titles</vt:lpstr>
      <vt:lpstr>'Table 14'!Print_Titles</vt:lpstr>
      <vt:lpstr>'Table 2'!Print_Titles</vt:lpstr>
      <vt:lpstr>'Table 20'!Print_Titles</vt:lpstr>
      <vt:lpstr>'Table 23'!Print_Titles</vt:lpstr>
      <vt:lpstr>'Table 26'!Print_Titles</vt:lpstr>
      <vt:lpstr>'Table 3'!Print_Titles</vt:lpstr>
      <vt:lpstr>'Table 37'!Print_Titles</vt:lpstr>
      <vt:lpstr>'Table 38'!Print_Titles</vt:lpstr>
      <vt:lpstr>'Table 44'!Print_Titles</vt:lpstr>
      <vt:lpstr>'Table 48'!Print_Titles</vt:lpstr>
      <vt:lpstr>'Table 5'!Print_Titles</vt:lpstr>
      <vt:lpstr>'Table 8'!Print_Titles</vt:lpstr>
      <vt:lpstr>'Table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dfou</dc:creator>
  <cp:keywords/>
  <dc:description/>
  <cp:lastModifiedBy>Tise Seko Fauolo</cp:lastModifiedBy>
  <cp:revision/>
  <cp:lastPrinted>2019-09-18T22:43:34Z</cp:lastPrinted>
  <dcterms:created xsi:type="dcterms:W3CDTF">2019-08-16T15:29:18Z</dcterms:created>
  <dcterms:modified xsi:type="dcterms:W3CDTF">2019-09-18T22:43:57Z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sNZFinancialYear">
    <vt:lpwstr/>
  </property>
  <property fmtid="{D5CDD505-2E9C-101B-9397-08002B2CF9AE}" pid="3" name="TaxKeyword">
    <vt:lpwstr/>
  </property>
  <property fmtid="{D5CDD505-2E9C-101B-9397-08002B2CF9AE}" pid="4" name="m91ba62b87924bbda3cfe3a0b94a500e">
    <vt:lpwstr/>
  </property>
  <property fmtid="{D5CDD505-2E9C-101B-9397-08002B2CF9AE}" pid="5" name="StatsNZOutputName">
    <vt:lpwstr/>
  </property>
  <property fmtid="{D5CDD505-2E9C-101B-9397-08002B2CF9AE}" pid="6" name="StatsNZSecurityClassification">
    <vt:lpwstr>5;#Internal Use In-confidence|69b44791-be31-46eb-9b92-d68f31097173</vt:lpwstr>
  </property>
  <property fmtid="{D5CDD505-2E9C-101B-9397-08002B2CF9AE}" pid="7" name="C3FinancialYear">
    <vt:lpwstr/>
  </property>
  <property fmtid="{D5CDD505-2E9C-101B-9397-08002B2CF9AE}" pid="8" name="f9fa092123474519b7094e3fcbe891ca">
    <vt:lpwstr/>
  </property>
  <property fmtid="{D5CDD505-2E9C-101B-9397-08002B2CF9AE}" pid="9" name="ContentTypeId">
    <vt:lpwstr>0x0101005496552013C0BA46BE88192D5C6EB20B009CDED344C2374474AE96CC935068FE7100A52BC38D06475646BBDF5A6198C258FA</vt:lpwstr>
  </property>
  <property fmtid="{D5CDD505-2E9C-101B-9397-08002B2CF9AE}" pid="10" name="StatsNZPublishingStatus">
    <vt:lpwstr/>
  </property>
  <property fmtid="{D5CDD505-2E9C-101B-9397-08002B2CF9AE}" pid="11" name="StatsNZCalendarYear">
    <vt:lpwstr/>
  </property>
  <property fmtid="{D5CDD505-2E9C-101B-9397-08002B2CF9AE}" pid="12" name="kcb5833c80584ebb8e03c9f31419702a">
    <vt:lpwstr/>
  </property>
  <property fmtid="{D5CDD505-2E9C-101B-9397-08002B2CF9AE}" pid="13" name="C3Topic">
    <vt:lpwstr/>
  </property>
  <property fmtid="{D5CDD505-2E9C-101B-9397-08002B2CF9AE}" pid="14" name="_dlc_DocIdItemGuid">
    <vt:lpwstr>88054281-44b5-4834-8652-705aa0cb5626</vt:lpwstr>
  </property>
</Properties>
</file>