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06\Pivot tables\"/>
    </mc:Choice>
  </mc:AlternateContent>
  <xr:revisionPtr revIDLastSave="0" documentId="10_ncr:100000_{57A9B2D2-79DE-416C-83B9-028F5A842BEA}" xr6:coauthVersionLast="31" xr6:coauthVersionMax="31" xr10:uidLastSave="{00000000-0000-0000-0000-000000000000}"/>
  <bookViews>
    <workbookView xWindow="-15" yWindow="3525" windowWidth="15420" windowHeight="3840" xr2:uid="{00000000-000D-0000-FFFF-FFFF00000000}"/>
  </bookViews>
  <sheets>
    <sheet name="Contents " sheetId="5" r:id="rId1"/>
    <sheet name="Territorial Authority stats" sheetId="4" r:id="rId2"/>
  </sheets>
  <definedNames>
    <definedName name="_AMO_UniqueIdentifier" hidden="1">"'2b196a0d-a992-499e-835d-e6db3f241363'"</definedName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stats'!$A$193:$L$1506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79017"/>
  <pivotCaches>
    <pivotCache cacheId="1" r:id="rId3"/>
  </pivotCaches>
</workbook>
</file>

<file path=xl/calcChain.xml><?xml version="1.0" encoding="utf-8"?>
<calcChain xmlns="http://schemas.openxmlformats.org/spreadsheetml/2006/main">
  <c r="D1095" i="4" l="1"/>
  <c r="C1095" i="4"/>
  <c r="K1095" i="4" s="1"/>
  <c r="B1095" i="4"/>
  <c r="A1095" i="4"/>
  <c r="A1425" i="4" s="1"/>
  <c r="A1260" i="4" l="1"/>
  <c r="D797" i="4"/>
  <c r="C797" i="4"/>
  <c r="B797" i="4"/>
  <c r="A797" i="4"/>
  <c r="G732" i="4"/>
  <c r="F732" i="4"/>
  <c r="E732" i="4"/>
  <c r="D732" i="4"/>
  <c r="C732" i="4"/>
  <c r="B732" i="4"/>
  <c r="A732" i="4"/>
  <c r="G556" i="4"/>
  <c r="F556" i="4"/>
  <c r="E556" i="4"/>
  <c r="D556" i="4"/>
  <c r="C556" i="4"/>
  <c r="B556" i="4"/>
  <c r="A556" i="4"/>
  <c r="G380" i="4"/>
  <c r="F380" i="4"/>
  <c r="E380" i="4"/>
  <c r="D380" i="4"/>
  <c r="C380" i="4"/>
  <c r="B380" i="4"/>
  <c r="A380" i="4"/>
  <c r="A917" i="4" l="1"/>
  <c r="A857" i="4"/>
  <c r="I380" i="4"/>
  <c r="K797" i="4"/>
  <c r="K380" i="4"/>
  <c r="J380" i="4"/>
  <c r="H380" i="4"/>
  <c r="D1094" i="4"/>
  <c r="C1094" i="4"/>
  <c r="B1094" i="4"/>
  <c r="A1094" i="4"/>
  <c r="A1259" i="4" s="1"/>
  <c r="G731" i="4"/>
  <c r="F731" i="4"/>
  <c r="E731" i="4"/>
  <c r="D731" i="4"/>
  <c r="C731" i="4"/>
  <c r="B731" i="4"/>
  <c r="A731" i="4"/>
  <c r="G555" i="4"/>
  <c r="F555" i="4"/>
  <c r="E555" i="4"/>
  <c r="D555" i="4"/>
  <c r="C555" i="4"/>
  <c r="B555" i="4"/>
  <c r="A555" i="4"/>
  <c r="G379" i="4"/>
  <c r="F379" i="4"/>
  <c r="E379" i="4"/>
  <c r="D379" i="4"/>
  <c r="C379" i="4"/>
  <c r="B379" i="4"/>
  <c r="A379" i="4"/>
  <c r="K1094" i="4" l="1"/>
  <c r="H379" i="4"/>
  <c r="I379" i="4"/>
  <c r="A1424" i="4"/>
  <c r="K379" i="4"/>
  <c r="J379" i="4"/>
  <c r="D1093" i="4"/>
  <c r="C1093" i="4"/>
  <c r="B1093" i="4"/>
  <c r="A1093" i="4"/>
  <c r="A1258" i="4" s="1"/>
  <c r="G730" i="4"/>
  <c r="F730" i="4"/>
  <c r="E730" i="4"/>
  <c r="D730" i="4"/>
  <c r="C730" i="4"/>
  <c r="B730" i="4"/>
  <c r="A730" i="4"/>
  <c r="G554" i="4"/>
  <c r="F554" i="4"/>
  <c r="E554" i="4"/>
  <c r="D554" i="4"/>
  <c r="C554" i="4"/>
  <c r="B554" i="4"/>
  <c r="A554" i="4"/>
  <c r="G378" i="4"/>
  <c r="F378" i="4"/>
  <c r="E378" i="4"/>
  <c r="D378" i="4"/>
  <c r="I378" i="4" s="1"/>
  <c r="C378" i="4"/>
  <c r="B378" i="4"/>
  <c r="A378" i="4"/>
  <c r="K378" i="4" l="1"/>
  <c r="K1093" i="4"/>
  <c r="A1423" i="4"/>
  <c r="J378" i="4"/>
  <c r="H378" i="4"/>
  <c r="A1092" i="4"/>
  <c r="A1257" i="4" s="1"/>
  <c r="B1092" i="4"/>
  <c r="C1092" i="4"/>
  <c r="D1092" i="4"/>
  <c r="A796" i="4"/>
  <c r="A856" i="4" s="1"/>
  <c r="B796" i="4"/>
  <c r="C796" i="4"/>
  <c r="D796" i="4"/>
  <c r="A729" i="4"/>
  <c r="B729" i="4"/>
  <c r="C729" i="4"/>
  <c r="D729" i="4"/>
  <c r="E729" i="4"/>
  <c r="F729" i="4"/>
  <c r="G729" i="4"/>
  <c r="A553" i="4"/>
  <c r="B553" i="4"/>
  <c r="C553" i="4"/>
  <c r="D553" i="4"/>
  <c r="E553" i="4"/>
  <c r="F553" i="4"/>
  <c r="G553" i="4"/>
  <c r="A377" i="4"/>
  <c r="B377" i="4"/>
  <c r="C377" i="4"/>
  <c r="D377" i="4"/>
  <c r="E377" i="4"/>
  <c r="F377" i="4"/>
  <c r="G377" i="4"/>
  <c r="J377" i="4" l="1"/>
  <c r="H377" i="4"/>
  <c r="A916" i="4"/>
  <c r="A1422" i="4"/>
  <c r="K377" i="4"/>
  <c r="K796" i="4"/>
  <c r="K1092" i="4"/>
  <c r="I377" i="4"/>
  <c r="D1091" i="4" l="1"/>
  <c r="C1091" i="4"/>
  <c r="B1091" i="4"/>
  <c r="A1091" i="4"/>
  <c r="A1421" i="4" s="1"/>
  <c r="G728" i="4"/>
  <c r="F728" i="4"/>
  <c r="E728" i="4"/>
  <c r="D728" i="4"/>
  <c r="C728" i="4"/>
  <c r="B728" i="4"/>
  <c r="A728" i="4"/>
  <c r="G552" i="4"/>
  <c r="F552" i="4"/>
  <c r="E552" i="4"/>
  <c r="D552" i="4"/>
  <c r="C552" i="4"/>
  <c r="B552" i="4"/>
  <c r="A552" i="4"/>
  <c r="G376" i="4"/>
  <c r="G797" i="4" s="1"/>
  <c r="F376" i="4"/>
  <c r="F797" i="4" s="1"/>
  <c r="E376" i="4"/>
  <c r="E797" i="4" s="1"/>
  <c r="D376" i="4"/>
  <c r="C376" i="4"/>
  <c r="B376" i="4"/>
  <c r="A376" i="4"/>
  <c r="I797" i="4" l="1"/>
  <c r="J797" i="4"/>
  <c r="H797" i="4"/>
  <c r="A1256" i="4"/>
  <c r="K376" i="4"/>
  <c r="K1091" i="4"/>
  <c r="I376" i="4"/>
  <c r="J376" i="4"/>
  <c r="H376" i="4"/>
  <c r="D1090" i="4"/>
  <c r="C1090" i="4"/>
  <c r="B1090" i="4"/>
  <c r="A1090" i="4"/>
  <c r="A1420" i="4" s="1"/>
  <c r="G727" i="4"/>
  <c r="F727" i="4"/>
  <c r="E727" i="4"/>
  <c r="D727" i="4"/>
  <c r="C727" i="4"/>
  <c r="B727" i="4"/>
  <c r="A727" i="4"/>
  <c r="G551" i="4"/>
  <c r="F551" i="4"/>
  <c r="E551" i="4"/>
  <c r="D551" i="4"/>
  <c r="C551" i="4"/>
  <c r="B551" i="4"/>
  <c r="A551" i="4"/>
  <c r="G375" i="4"/>
  <c r="F375" i="4"/>
  <c r="L380" i="4" s="1"/>
  <c r="E375" i="4"/>
  <c r="D375" i="4"/>
  <c r="C375" i="4"/>
  <c r="B375" i="4"/>
  <c r="A375" i="4"/>
  <c r="L378" i="4" l="1"/>
  <c r="L379" i="4"/>
  <c r="L375" i="4"/>
  <c r="L377" i="4"/>
  <c r="L376" i="4"/>
  <c r="A1255" i="4"/>
  <c r="I375" i="4"/>
  <c r="K375" i="4"/>
  <c r="K1090" i="4"/>
  <c r="J375" i="4"/>
  <c r="H375" i="4"/>
  <c r="D1089" i="4"/>
  <c r="C1089" i="4"/>
  <c r="B1089" i="4"/>
  <c r="A1089" i="4"/>
  <c r="A1419" i="4" s="1"/>
  <c r="A795" i="4"/>
  <c r="A915" i="4" s="1"/>
  <c r="B795" i="4"/>
  <c r="C795" i="4"/>
  <c r="D795" i="4"/>
  <c r="G726" i="4"/>
  <c r="F726" i="4"/>
  <c r="E726" i="4"/>
  <c r="D726" i="4"/>
  <c r="C726" i="4"/>
  <c r="B726" i="4"/>
  <c r="A726" i="4"/>
  <c r="G550" i="4"/>
  <c r="F550" i="4"/>
  <c r="E550" i="4"/>
  <c r="D550" i="4"/>
  <c r="C550" i="4"/>
  <c r="B550" i="4"/>
  <c r="A550" i="4"/>
  <c r="G374" i="4"/>
  <c r="F374" i="4"/>
  <c r="E374" i="4"/>
  <c r="D374" i="4"/>
  <c r="C374" i="4"/>
  <c r="B374" i="4"/>
  <c r="A374" i="4"/>
  <c r="K374" i="4" l="1"/>
  <c r="A855" i="4"/>
  <c r="K795" i="4"/>
  <c r="K1089" i="4"/>
  <c r="A1254" i="4"/>
  <c r="I374" i="4"/>
  <c r="J374" i="4"/>
  <c r="H374" i="4"/>
  <c r="D1088" i="4"/>
  <c r="C1088" i="4"/>
  <c r="B1088" i="4"/>
  <c r="A1088" i="4"/>
  <c r="A1418" i="4" s="1"/>
  <c r="G725" i="4"/>
  <c r="F725" i="4"/>
  <c r="E725" i="4"/>
  <c r="D725" i="4"/>
  <c r="C725" i="4"/>
  <c r="B725" i="4"/>
  <c r="A725" i="4"/>
  <c r="G549" i="4"/>
  <c r="F549" i="4"/>
  <c r="E549" i="4"/>
  <c r="D549" i="4"/>
  <c r="C549" i="4"/>
  <c r="B549" i="4"/>
  <c r="A549" i="4"/>
  <c r="G373" i="4"/>
  <c r="G796" i="4" s="1"/>
  <c r="F373" i="4"/>
  <c r="F796" i="4" s="1"/>
  <c r="E373" i="4"/>
  <c r="E796" i="4" s="1"/>
  <c r="D373" i="4"/>
  <c r="C373" i="4"/>
  <c r="B373" i="4"/>
  <c r="A373" i="4"/>
  <c r="H796" i="4" l="1"/>
  <c r="J796" i="4"/>
  <c r="I796" i="4"/>
  <c r="I373" i="4"/>
  <c r="K373" i="4"/>
  <c r="A1253" i="4"/>
  <c r="K1088" i="4"/>
  <c r="J373" i="4"/>
  <c r="H373" i="4"/>
  <c r="D1087" i="4" l="1"/>
  <c r="C1087" i="4"/>
  <c r="B1087" i="4"/>
  <c r="A1087" i="4"/>
  <c r="A1252" i="4" s="1"/>
  <c r="G724" i="4"/>
  <c r="F724" i="4"/>
  <c r="E724" i="4"/>
  <c r="D724" i="4"/>
  <c r="C724" i="4"/>
  <c r="B724" i="4"/>
  <c r="A724" i="4"/>
  <c r="G548" i="4"/>
  <c r="F548" i="4"/>
  <c r="E548" i="4"/>
  <c r="D548" i="4"/>
  <c r="C548" i="4"/>
  <c r="B548" i="4"/>
  <c r="A548" i="4"/>
  <c r="G372" i="4"/>
  <c r="G795" i="4" s="1"/>
  <c r="F372" i="4"/>
  <c r="F795" i="4" s="1"/>
  <c r="E372" i="4"/>
  <c r="E795" i="4" s="1"/>
  <c r="D372" i="4"/>
  <c r="C372" i="4"/>
  <c r="B372" i="4"/>
  <c r="A372" i="4"/>
  <c r="I795" i="4" l="1"/>
  <c r="H795" i="4"/>
  <c r="J795" i="4"/>
  <c r="A1417" i="4"/>
  <c r="K372" i="4"/>
  <c r="K1087" i="4"/>
  <c r="I372" i="4"/>
  <c r="J372" i="4"/>
  <c r="H372" i="4"/>
  <c r="D1086" i="4" l="1"/>
  <c r="C1086" i="4"/>
  <c r="B1086" i="4"/>
  <c r="A1086" i="4"/>
  <c r="A1416" i="4" s="1"/>
  <c r="D794" i="4"/>
  <c r="C794" i="4"/>
  <c r="B794" i="4"/>
  <c r="A794" i="4"/>
  <c r="A854" i="4" s="1"/>
  <c r="G723" i="4"/>
  <c r="F723" i="4"/>
  <c r="E723" i="4"/>
  <c r="D723" i="4"/>
  <c r="C723" i="4"/>
  <c r="B723" i="4"/>
  <c r="A723" i="4"/>
  <c r="G547" i="4"/>
  <c r="F547" i="4"/>
  <c r="E547" i="4"/>
  <c r="D547" i="4"/>
  <c r="C547" i="4"/>
  <c r="B547" i="4"/>
  <c r="A547" i="4"/>
  <c r="G371" i="4"/>
  <c r="F371" i="4"/>
  <c r="E371" i="4"/>
  <c r="D371" i="4"/>
  <c r="C371" i="4"/>
  <c r="B371" i="4"/>
  <c r="A371" i="4"/>
  <c r="K794" i="4" l="1"/>
  <c r="K1086" i="4"/>
  <c r="A1251" i="4"/>
  <c r="I371" i="4"/>
  <c r="A914" i="4"/>
  <c r="K371" i="4"/>
  <c r="J371" i="4"/>
  <c r="H371" i="4"/>
  <c r="D1085" i="4" l="1"/>
  <c r="C1085" i="4"/>
  <c r="B1085" i="4"/>
  <c r="A1085" i="4"/>
  <c r="A1250" i="4" s="1"/>
  <c r="G722" i="4"/>
  <c r="F722" i="4"/>
  <c r="E722" i="4"/>
  <c r="D722" i="4"/>
  <c r="C722" i="4"/>
  <c r="B722" i="4"/>
  <c r="A722" i="4"/>
  <c r="G546" i="4"/>
  <c r="F546" i="4"/>
  <c r="E546" i="4"/>
  <c r="D546" i="4"/>
  <c r="C546" i="4"/>
  <c r="B546" i="4"/>
  <c r="A546" i="4"/>
  <c r="G370" i="4"/>
  <c r="F370" i="4"/>
  <c r="E370" i="4"/>
  <c r="D370" i="4"/>
  <c r="C370" i="4"/>
  <c r="B370" i="4"/>
  <c r="A370" i="4"/>
  <c r="I370" i="4" l="1"/>
  <c r="K1085" i="4"/>
  <c r="K370" i="4"/>
  <c r="A1415" i="4"/>
  <c r="J370" i="4"/>
  <c r="H370" i="4"/>
  <c r="D1084" i="4" l="1"/>
  <c r="C1084" i="4"/>
  <c r="B1084" i="4"/>
  <c r="A1084" i="4"/>
  <c r="A1414" i="4" s="1"/>
  <c r="G721" i="4"/>
  <c r="F721" i="4"/>
  <c r="E721" i="4"/>
  <c r="D721" i="4"/>
  <c r="C721" i="4"/>
  <c r="B721" i="4"/>
  <c r="A721" i="4"/>
  <c r="G545" i="4"/>
  <c r="F545" i="4"/>
  <c r="E545" i="4"/>
  <c r="D545" i="4"/>
  <c r="C545" i="4"/>
  <c r="B545" i="4"/>
  <c r="A545" i="4"/>
  <c r="G369" i="4"/>
  <c r="F369" i="4"/>
  <c r="E369" i="4"/>
  <c r="D369" i="4"/>
  <c r="C369" i="4"/>
  <c r="B369" i="4"/>
  <c r="A369" i="4"/>
  <c r="F794" i="4" l="1"/>
  <c r="F1095" i="4"/>
  <c r="G794" i="4"/>
  <c r="H794" i="4" s="1"/>
  <c r="G1095" i="4"/>
  <c r="E794" i="4"/>
  <c r="E1095" i="4"/>
  <c r="I794" i="4"/>
  <c r="J794" i="4"/>
  <c r="K1084" i="4"/>
  <c r="I369" i="4"/>
  <c r="A1249" i="4"/>
  <c r="K369" i="4"/>
  <c r="J369" i="4"/>
  <c r="H369" i="4"/>
  <c r="H1095" i="4" l="1"/>
  <c r="J1095" i="4"/>
  <c r="I1095" i="4"/>
  <c r="D1083" i="4"/>
  <c r="C1083" i="4"/>
  <c r="B1083" i="4"/>
  <c r="A1083" i="4"/>
  <c r="A1413" i="4" s="1"/>
  <c r="D793" i="4"/>
  <c r="C793" i="4"/>
  <c r="B793" i="4"/>
  <c r="A793" i="4"/>
  <c r="A853" i="4" s="1"/>
  <c r="G720" i="4"/>
  <c r="F720" i="4"/>
  <c r="E720" i="4"/>
  <c r="D720" i="4"/>
  <c r="C720" i="4"/>
  <c r="B720" i="4"/>
  <c r="A720" i="4"/>
  <c r="G544" i="4"/>
  <c r="F544" i="4"/>
  <c r="E544" i="4"/>
  <c r="D544" i="4"/>
  <c r="C544" i="4"/>
  <c r="B544" i="4"/>
  <c r="A544" i="4"/>
  <c r="G368" i="4"/>
  <c r="G1094" i="4" s="1"/>
  <c r="F368" i="4"/>
  <c r="F1094" i="4" s="1"/>
  <c r="E368" i="4"/>
  <c r="E1094" i="4" s="1"/>
  <c r="D368" i="4"/>
  <c r="C368" i="4"/>
  <c r="B368" i="4"/>
  <c r="A368" i="4"/>
  <c r="B857" i="4" l="1"/>
  <c r="B917" i="4"/>
  <c r="B1260" i="4"/>
  <c r="B1425" i="4"/>
  <c r="C857" i="4"/>
  <c r="C917" i="4"/>
  <c r="C1260" i="4"/>
  <c r="C1425" i="4"/>
  <c r="D857" i="4"/>
  <c r="D917" i="4"/>
  <c r="D1425" i="4"/>
  <c r="D1260" i="4"/>
  <c r="H1094" i="4"/>
  <c r="J1094" i="4"/>
  <c r="I1094" i="4"/>
  <c r="A1248" i="4"/>
  <c r="A913" i="4"/>
  <c r="K1083" i="4"/>
  <c r="K368" i="4"/>
  <c r="I368" i="4"/>
  <c r="K793" i="4"/>
  <c r="J368" i="4"/>
  <c r="H368" i="4"/>
  <c r="D1082" i="4"/>
  <c r="C1082" i="4"/>
  <c r="B1082" i="4"/>
  <c r="A1082" i="4"/>
  <c r="A1412" i="4" s="1"/>
  <c r="G719" i="4"/>
  <c r="F719" i="4"/>
  <c r="E719" i="4"/>
  <c r="D719" i="4"/>
  <c r="C719" i="4"/>
  <c r="B719" i="4"/>
  <c r="A719" i="4"/>
  <c r="G543" i="4"/>
  <c r="F543" i="4"/>
  <c r="E543" i="4"/>
  <c r="D543" i="4"/>
  <c r="C543" i="4"/>
  <c r="B543" i="4"/>
  <c r="A543" i="4"/>
  <c r="G367" i="4"/>
  <c r="G1093" i="4" s="1"/>
  <c r="F367" i="4"/>
  <c r="F1093" i="4" s="1"/>
  <c r="E367" i="4"/>
  <c r="E1093" i="4" s="1"/>
  <c r="D367" i="4"/>
  <c r="C367" i="4"/>
  <c r="B367" i="4"/>
  <c r="A367" i="4"/>
  <c r="K1425" i="4" l="1"/>
  <c r="K1260" i="4"/>
  <c r="K857" i="4"/>
  <c r="K917" i="4"/>
  <c r="I732" i="4"/>
  <c r="I556" i="4"/>
  <c r="H732" i="4"/>
  <c r="H556" i="4"/>
  <c r="K556" i="4"/>
  <c r="K732" i="4"/>
  <c r="J732" i="4"/>
  <c r="J556" i="4"/>
  <c r="B1424" i="4"/>
  <c r="B1259" i="4"/>
  <c r="C1424" i="4"/>
  <c r="C1259" i="4"/>
  <c r="D1424" i="4"/>
  <c r="D1259" i="4"/>
  <c r="J1093" i="4"/>
  <c r="H1093" i="4"/>
  <c r="I1093" i="4"/>
  <c r="K1082" i="4"/>
  <c r="I367" i="4"/>
  <c r="A1247" i="4"/>
  <c r="K367" i="4"/>
  <c r="J367" i="4"/>
  <c r="H367" i="4"/>
  <c r="K1259" i="4" l="1"/>
  <c r="K1424" i="4"/>
  <c r="J555" i="4"/>
  <c r="J731" i="4"/>
  <c r="K555" i="4"/>
  <c r="K731" i="4"/>
  <c r="H731" i="4"/>
  <c r="H555" i="4"/>
  <c r="I731" i="4"/>
  <c r="I555" i="4"/>
  <c r="D1081" i="4"/>
  <c r="C1081" i="4"/>
  <c r="B1081" i="4"/>
  <c r="A1081" i="4"/>
  <c r="A1411" i="4" s="1"/>
  <c r="G718" i="4"/>
  <c r="F718" i="4"/>
  <c r="E718" i="4"/>
  <c r="D718" i="4"/>
  <c r="C718" i="4"/>
  <c r="B718" i="4"/>
  <c r="A718" i="4"/>
  <c r="G542" i="4"/>
  <c r="F542" i="4"/>
  <c r="E542" i="4"/>
  <c r="D542" i="4"/>
  <c r="C542" i="4"/>
  <c r="B542" i="4"/>
  <c r="A542" i="4"/>
  <c r="G366" i="4"/>
  <c r="F366" i="4"/>
  <c r="E366" i="4"/>
  <c r="D366" i="4"/>
  <c r="C366" i="4"/>
  <c r="B366" i="4"/>
  <c r="A366" i="4"/>
  <c r="C1258" i="4" l="1"/>
  <c r="C1423" i="4"/>
  <c r="D1258" i="4"/>
  <c r="D1423" i="4"/>
  <c r="B1258" i="4"/>
  <c r="B1423" i="4"/>
  <c r="F793" i="4"/>
  <c r="F1092" i="4"/>
  <c r="G793" i="4"/>
  <c r="G1092" i="4"/>
  <c r="E793" i="4"/>
  <c r="E1092" i="4"/>
  <c r="A1246" i="4"/>
  <c r="K1081" i="4"/>
  <c r="K366" i="4"/>
  <c r="I366" i="4"/>
  <c r="J366" i="4"/>
  <c r="H366" i="4"/>
  <c r="D1080" i="4"/>
  <c r="C1080" i="4"/>
  <c r="B1080" i="4"/>
  <c r="A1080" i="4"/>
  <c r="A1410" i="4" s="1"/>
  <c r="A792" i="4"/>
  <c r="A912" i="4" s="1"/>
  <c r="B792" i="4"/>
  <c r="C792" i="4"/>
  <c r="D792" i="4"/>
  <c r="G717" i="4"/>
  <c r="F717" i="4"/>
  <c r="E717" i="4"/>
  <c r="D717" i="4"/>
  <c r="C717" i="4"/>
  <c r="B717" i="4"/>
  <c r="A717" i="4"/>
  <c r="G541" i="4"/>
  <c r="F541" i="4"/>
  <c r="E541" i="4"/>
  <c r="D541" i="4"/>
  <c r="C541" i="4"/>
  <c r="B541" i="4"/>
  <c r="A541" i="4"/>
  <c r="G365" i="4"/>
  <c r="G1091" i="4" s="1"/>
  <c r="F365" i="4"/>
  <c r="F1091" i="4" s="1"/>
  <c r="E365" i="4"/>
  <c r="E1091" i="4" s="1"/>
  <c r="D365" i="4"/>
  <c r="C365" i="4"/>
  <c r="B365" i="4"/>
  <c r="A365" i="4"/>
  <c r="I793" i="4" l="1"/>
  <c r="E917" i="4"/>
  <c r="E857" i="4"/>
  <c r="F857" i="4"/>
  <c r="F917" i="4"/>
  <c r="G917" i="4"/>
  <c r="G857" i="4"/>
  <c r="J793" i="4"/>
  <c r="K730" i="4"/>
  <c r="K554" i="4"/>
  <c r="H554" i="4"/>
  <c r="H730" i="4"/>
  <c r="K1258" i="4"/>
  <c r="K1423" i="4"/>
  <c r="J554" i="4"/>
  <c r="J730" i="4"/>
  <c r="I730" i="4"/>
  <c r="I554" i="4"/>
  <c r="H793" i="4"/>
  <c r="D1422" i="4"/>
  <c r="D1257" i="4"/>
  <c r="H1092" i="4"/>
  <c r="C856" i="4"/>
  <c r="C916" i="4"/>
  <c r="B1257" i="4"/>
  <c r="B1422" i="4"/>
  <c r="I1092" i="4"/>
  <c r="J1092" i="4"/>
  <c r="D856" i="4"/>
  <c r="D916" i="4"/>
  <c r="B856" i="4"/>
  <c r="B916" i="4"/>
  <c r="C1257" i="4"/>
  <c r="C1422" i="4"/>
  <c r="H1091" i="4"/>
  <c r="J1091" i="4"/>
  <c r="I1091" i="4"/>
  <c r="K1080" i="4"/>
  <c r="A852" i="4"/>
  <c r="I365" i="4"/>
  <c r="K792" i="4"/>
  <c r="A1245" i="4"/>
  <c r="K365" i="4"/>
  <c r="J365" i="4"/>
  <c r="H365" i="4"/>
  <c r="J857" i="4" l="1"/>
  <c r="J917" i="4"/>
  <c r="H857" i="4"/>
  <c r="H917" i="4"/>
  <c r="I917" i="4"/>
  <c r="I857" i="4"/>
  <c r="K729" i="4"/>
  <c r="K553" i="4"/>
  <c r="H553" i="4"/>
  <c r="H729" i="4"/>
  <c r="K916" i="4"/>
  <c r="K856" i="4"/>
  <c r="J553" i="4"/>
  <c r="J729" i="4"/>
  <c r="I729" i="4"/>
  <c r="I553" i="4"/>
  <c r="K1422" i="4"/>
  <c r="K1257" i="4"/>
  <c r="D1079" i="4"/>
  <c r="C1079" i="4"/>
  <c r="B1079" i="4"/>
  <c r="A1079" i="4"/>
  <c r="A1244" i="4" s="1"/>
  <c r="G716" i="4"/>
  <c r="F716" i="4"/>
  <c r="E716" i="4"/>
  <c r="D716" i="4"/>
  <c r="C716" i="4"/>
  <c r="B716" i="4"/>
  <c r="A716" i="4"/>
  <c r="G540" i="4"/>
  <c r="F540" i="4"/>
  <c r="E540" i="4"/>
  <c r="D540" i="4"/>
  <c r="C540" i="4"/>
  <c r="B540" i="4"/>
  <c r="A540" i="4"/>
  <c r="G364" i="4"/>
  <c r="G1090" i="4" s="1"/>
  <c r="F364" i="4"/>
  <c r="F1090" i="4" s="1"/>
  <c r="E364" i="4"/>
  <c r="E1090" i="4" s="1"/>
  <c r="D364" i="4"/>
  <c r="C364" i="4"/>
  <c r="B364" i="4"/>
  <c r="A364" i="4"/>
  <c r="C1256" i="4" l="1"/>
  <c r="C1421" i="4"/>
  <c r="D1256" i="4"/>
  <c r="D1421" i="4"/>
  <c r="B1256" i="4"/>
  <c r="B1421" i="4"/>
  <c r="J1090" i="4"/>
  <c r="H1090" i="4"/>
  <c r="I1090" i="4"/>
  <c r="K1079" i="4"/>
  <c r="I364" i="4"/>
  <c r="A1409" i="4"/>
  <c r="K364" i="4"/>
  <c r="J364" i="4"/>
  <c r="H364" i="4"/>
  <c r="D1078" i="4"/>
  <c r="C1078" i="4"/>
  <c r="B1078" i="4"/>
  <c r="A1078" i="4"/>
  <c r="A1243" i="4" s="1"/>
  <c r="G715" i="4"/>
  <c r="F715" i="4"/>
  <c r="E715" i="4"/>
  <c r="D715" i="4"/>
  <c r="C715" i="4"/>
  <c r="B715" i="4"/>
  <c r="A715" i="4"/>
  <c r="G539" i="4"/>
  <c r="F539" i="4"/>
  <c r="E539" i="4"/>
  <c r="D539" i="4"/>
  <c r="C539" i="4"/>
  <c r="B539" i="4"/>
  <c r="A539" i="4"/>
  <c r="G363" i="4"/>
  <c r="F363" i="4"/>
  <c r="E363" i="4"/>
  <c r="D363" i="4"/>
  <c r="C363" i="4"/>
  <c r="B363" i="4"/>
  <c r="A363" i="4"/>
  <c r="K1256" i="4" l="1"/>
  <c r="K1421" i="4"/>
  <c r="J552" i="4"/>
  <c r="J728" i="4"/>
  <c r="H552" i="4"/>
  <c r="H728" i="4"/>
  <c r="K552" i="4"/>
  <c r="K728" i="4"/>
  <c r="I552" i="4"/>
  <c r="I728" i="4"/>
  <c r="B1255" i="4"/>
  <c r="B1420" i="4"/>
  <c r="D1255" i="4"/>
  <c r="D1420" i="4"/>
  <c r="L373" i="4"/>
  <c r="L374" i="4"/>
  <c r="C1255" i="4"/>
  <c r="C1420" i="4"/>
  <c r="E792" i="4"/>
  <c r="E1089" i="4"/>
  <c r="F1089" i="4"/>
  <c r="G792" i="4"/>
  <c r="G1089" i="4"/>
  <c r="L372" i="4"/>
  <c r="L370" i="4"/>
  <c r="L371" i="4"/>
  <c r="L368" i="4"/>
  <c r="L369" i="4"/>
  <c r="L366" i="4"/>
  <c r="L367" i="4"/>
  <c r="I792" i="4"/>
  <c r="F792" i="4"/>
  <c r="L365" i="4"/>
  <c r="L364" i="4"/>
  <c r="J363" i="4"/>
  <c r="I363" i="4"/>
  <c r="K363" i="4"/>
  <c r="H363" i="4"/>
  <c r="L363" i="4"/>
  <c r="K1078" i="4"/>
  <c r="A1408" i="4"/>
  <c r="D1077" i="4"/>
  <c r="C1077" i="4"/>
  <c r="B1077" i="4"/>
  <c r="A1077" i="4"/>
  <c r="A1407" i="4" s="1"/>
  <c r="A791" i="4"/>
  <c r="A911" i="4" s="1"/>
  <c r="B791" i="4"/>
  <c r="C791" i="4"/>
  <c r="D791" i="4"/>
  <c r="G714" i="4"/>
  <c r="F714" i="4"/>
  <c r="E714" i="4"/>
  <c r="D714" i="4"/>
  <c r="C714" i="4"/>
  <c r="B714" i="4"/>
  <c r="A714" i="4"/>
  <c r="G538" i="4"/>
  <c r="F538" i="4"/>
  <c r="E538" i="4"/>
  <c r="D538" i="4"/>
  <c r="C538" i="4"/>
  <c r="B538" i="4"/>
  <c r="A538" i="4"/>
  <c r="G362" i="4"/>
  <c r="G1088" i="4" s="1"/>
  <c r="F362" i="4"/>
  <c r="F1088" i="4" s="1"/>
  <c r="E362" i="4"/>
  <c r="E1088" i="4" s="1"/>
  <c r="D362" i="4"/>
  <c r="C362" i="4"/>
  <c r="B362" i="4"/>
  <c r="A362" i="4"/>
  <c r="G856" i="4" l="1"/>
  <c r="G916" i="4"/>
  <c r="F916" i="4"/>
  <c r="F856" i="4"/>
  <c r="I856" i="4"/>
  <c r="I916" i="4"/>
  <c r="E856" i="4"/>
  <c r="E916" i="4"/>
  <c r="K1420" i="4"/>
  <c r="K1255" i="4"/>
  <c r="J551" i="4"/>
  <c r="J727" i="4"/>
  <c r="I551" i="4"/>
  <c r="I727" i="4"/>
  <c r="H551" i="4"/>
  <c r="H727" i="4"/>
  <c r="K551" i="4"/>
  <c r="K727" i="4"/>
  <c r="B915" i="4"/>
  <c r="B855" i="4"/>
  <c r="C855" i="4"/>
  <c r="C915" i="4"/>
  <c r="D915" i="4"/>
  <c r="D855" i="4"/>
  <c r="B1254" i="4"/>
  <c r="B1419" i="4"/>
  <c r="J1089" i="4"/>
  <c r="C1254" i="4"/>
  <c r="C1419" i="4"/>
  <c r="D1254" i="4"/>
  <c r="D1419" i="4"/>
  <c r="H1089" i="4"/>
  <c r="I1089" i="4"/>
  <c r="J1088" i="4"/>
  <c r="I1088" i="4"/>
  <c r="H1088" i="4"/>
  <c r="H792" i="4"/>
  <c r="J792" i="4"/>
  <c r="A851" i="4"/>
  <c r="A1242" i="4"/>
  <c r="K1077" i="4"/>
  <c r="H362" i="4"/>
  <c r="J362" i="4"/>
  <c r="K791" i="4"/>
  <c r="K362" i="4"/>
  <c r="I362" i="4"/>
  <c r="J856" i="4" l="1"/>
  <c r="J916" i="4"/>
  <c r="H916" i="4"/>
  <c r="H856" i="4"/>
  <c r="K1254" i="4"/>
  <c r="K1419" i="4"/>
  <c r="K855" i="4"/>
  <c r="K915" i="4"/>
  <c r="J550" i="4"/>
  <c r="J726" i="4"/>
  <c r="H550" i="4"/>
  <c r="H726" i="4"/>
  <c r="K550" i="4"/>
  <c r="K726" i="4"/>
  <c r="I550" i="4"/>
  <c r="I726" i="4"/>
  <c r="D1076" i="4"/>
  <c r="C1076" i="4"/>
  <c r="B1076" i="4"/>
  <c r="A1076" i="4"/>
  <c r="A1241" i="4" s="1"/>
  <c r="G713" i="4"/>
  <c r="F713" i="4"/>
  <c r="E713" i="4"/>
  <c r="D713" i="4"/>
  <c r="C713" i="4"/>
  <c r="B713" i="4"/>
  <c r="A713" i="4"/>
  <c r="G537" i="4"/>
  <c r="F537" i="4"/>
  <c r="E537" i="4"/>
  <c r="D537" i="4"/>
  <c r="C537" i="4"/>
  <c r="B537" i="4"/>
  <c r="A537" i="4"/>
  <c r="G361" i="4"/>
  <c r="G1087" i="4" s="1"/>
  <c r="F361" i="4"/>
  <c r="F1087" i="4" s="1"/>
  <c r="E361" i="4"/>
  <c r="E1087" i="4" s="1"/>
  <c r="D361" i="4"/>
  <c r="C361" i="4"/>
  <c r="B361" i="4"/>
  <c r="A361" i="4"/>
  <c r="B1253" i="4" l="1"/>
  <c r="B1418" i="4"/>
  <c r="C1418" i="4"/>
  <c r="C1253" i="4"/>
  <c r="D1253" i="4"/>
  <c r="D1418" i="4"/>
  <c r="I1087" i="4"/>
  <c r="J1087" i="4"/>
  <c r="H1087" i="4"/>
  <c r="K1076" i="4"/>
  <c r="A1406" i="4"/>
  <c r="I361" i="4"/>
  <c r="K361" i="4"/>
  <c r="J361" i="4"/>
  <c r="H361" i="4"/>
  <c r="D1075" i="4"/>
  <c r="C1075" i="4"/>
  <c r="B1075" i="4"/>
  <c r="A1075" i="4"/>
  <c r="A1240" i="4" s="1"/>
  <c r="G712" i="4"/>
  <c r="F712" i="4"/>
  <c r="E712" i="4"/>
  <c r="D712" i="4"/>
  <c r="C712" i="4"/>
  <c r="B712" i="4"/>
  <c r="A712" i="4"/>
  <c r="G536" i="4"/>
  <c r="F536" i="4"/>
  <c r="E536" i="4"/>
  <c r="D536" i="4"/>
  <c r="C536" i="4"/>
  <c r="B536" i="4"/>
  <c r="A536" i="4"/>
  <c r="G360" i="4"/>
  <c r="F360" i="4"/>
  <c r="E360" i="4"/>
  <c r="D360" i="4"/>
  <c r="C360" i="4"/>
  <c r="B360" i="4"/>
  <c r="A360" i="4"/>
  <c r="K1253" i="4" l="1"/>
  <c r="K1418" i="4"/>
  <c r="K549" i="4"/>
  <c r="K725" i="4"/>
  <c r="J549" i="4"/>
  <c r="J725" i="4"/>
  <c r="I549" i="4"/>
  <c r="I725" i="4"/>
  <c r="H549" i="4"/>
  <c r="H725" i="4"/>
  <c r="B1417" i="4"/>
  <c r="B1252" i="4"/>
  <c r="C1252" i="4"/>
  <c r="C1417" i="4"/>
  <c r="D1252" i="4"/>
  <c r="D1417" i="4"/>
  <c r="G791" i="4"/>
  <c r="G1086" i="4"/>
  <c r="E791" i="4"/>
  <c r="E1086" i="4"/>
  <c r="F791" i="4"/>
  <c r="F1086" i="4"/>
  <c r="K360" i="4"/>
  <c r="A1405" i="4"/>
  <c r="I360" i="4"/>
  <c r="K1075" i="4"/>
  <c r="J360" i="4"/>
  <c r="H360" i="4"/>
  <c r="E855" i="4" l="1"/>
  <c r="E915" i="4"/>
  <c r="F915" i="4"/>
  <c r="F855" i="4"/>
  <c r="G855" i="4"/>
  <c r="G915" i="4"/>
  <c r="H791" i="4"/>
  <c r="K1417" i="4"/>
  <c r="K1252" i="4"/>
  <c r="H548" i="4"/>
  <c r="H724" i="4"/>
  <c r="J548" i="4"/>
  <c r="J724" i="4"/>
  <c r="K548" i="4"/>
  <c r="K724" i="4"/>
  <c r="I548" i="4"/>
  <c r="I724" i="4"/>
  <c r="J791" i="4"/>
  <c r="I791" i="4"/>
  <c r="J1086" i="4"/>
  <c r="I1086" i="4"/>
  <c r="H1086" i="4"/>
  <c r="D1074" i="4"/>
  <c r="C1074" i="4"/>
  <c r="B1074" i="4"/>
  <c r="A1074" i="4"/>
  <c r="A1239" i="4" s="1"/>
  <c r="A790" i="4"/>
  <c r="A910" i="4" s="1"/>
  <c r="B790" i="4"/>
  <c r="C790" i="4"/>
  <c r="D790" i="4"/>
  <c r="G711" i="4"/>
  <c r="F711" i="4"/>
  <c r="E711" i="4"/>
  <c r="D711" i="4"/>
  <c r="C711" i="4"/>
  <c r="B711" i="4"/>
  <c r="A711" i="4"/>
  <c r="G535" i="4"/>
  <c r="F535" i="4"/>
  <c r="E535" i="4"/>
  <c r="D535" i="4"/>
  <c r="C535" i="4"/>
  <c r="B535" i="4"/>
  <c r="A535" i="4"/>
  <c r="G359" i="4"/>
  <c r="G1085" i="4" s="1"/>
  <c r="F359" i="4"/>
  <c r="F1085" i="4" s="1"/>
  <c r="E359" i="4"/>
  <c r="E1085" i="4" s="1"/>
  <c r="D359" i="4"/>
  <c r="C359" i="4"/>
  <c r="B359" i="4"/>
  <c r="A359" i="4"/>
  <c r="J855" i="4" l="1"/>
  <c r="J915" i="4"/>
  <c r="I855" i="4"/>
  <c r="I915" i="4"/>
  <c r="H855" i="4"/>
  <c r="H915" i="4"/>
  <c r="D914" i="4"/>
  <c r="D854" i="4"/>
  <c r="B914" i="4"/>
  <c r="B854" i="4"/>
  <c r="C1251" i="4"/>
  <c r="C1416" i="4"/>
  <c r="D1416" i="4"/>
  <c r="D1251" i="4"/>
  <c r="C854" i="4"/>
  <c r="C914" i="4"/>
  <c r="B1416" i="4"/>
  <c r="B1251" i="4"/>
  <c r="I1085" i="4"/>
  <c r="H1085" i="4"/>
  <c r="J1085" i="4"/>
  <c r="A850" i="4"/>
  <c r="K790" i="4"/>
  <c r="K1074" i="4"/>
  <c r="A1404" i="4"/>
  <c r="K359" i="4"/>
  <c r="I359" i="4"/>
  <c r="H359" i="4"/>
  <c r="J359" i="4"/>
  <c r="D1073" i="4"/>
  <c r="C1073" i="4"/>
  <c r="B1073" i="4"/>
  <c r="A1073" i="4"/>
  <c r="A1403" i="4" s="1"/>
  <c r="G710" i="4"/>
  <c r="F710" i="4"/>
  <c r="E710" i="4"/>
  <c r="D710" i="4"/>
  <c r="C710" i="4"/>
  <c r="B710" i="4"/>
  <c r="A710" i="4"/>
  <c r="G534" i="4"/>
  <c r="F534" i="4"/>
  <c r="E534" i="4"/>
  <c r="D534" i="4"/>
  <c r="C534" i="4"/>
  <c r="B534" i="4"/>
  <c r="A534" i="4"/>
  <c r="G358" i="4"/>
  <c r="G1084" i="4" s="1"/>
  <c r="F358" i="4"/>
  <c r="F1084" i="4" s="1"/>
  <c r="E358" i="4"/>
  <c r="E1084" i="4" s="1"/>
  <c r="D358" i="4"/>
  <c r="C358" i="4"/>
  <c r="B358" i="4"/>
  <c r="A358" i="4"/>
  <c r="K1251" i="4" l="1"/>
  <c r="K1416" i="4"/>
  <c r="K854" i="4"/>
  <c r="K914" i="4"/>
  <c r="K547" i="4"/>
  <c r="K723" i="4"/>
  <c r="J547" i="4"/>
  <c r="J723" i="4"/>
  <c r="H547" i="4"/>
  <c r="H723" i="4"/>
  <c r="I547" i="4"/>
  <c r="I723" i="4"/>
  <c r="B1415" i="4"/>
  <c r="B1250" i="4"/>
  <c r="C1250" i="4"/>
  <c r="C1415" i="4"/>
  <c r="D1415" i="4"/>
  <c r="D1250" i="4"/>
  <c r="J1084" i="4"/>
  <c r="H1084" i="4"/>
  <c r="I1084" i="4"/>
  <c r="A1238" i="4"/>
  <c r="K1073" i="4"/>
  <c r="K358" i="4"/>
  <c r="I358" i="4"/>
  <c r="H358" i="4"/>
  <c r="J358" i="4"/>
  <c r="K1415" i="4" l="1"/>
  <c r="K1250" i="4"/>
  <c r="H546" i="4"/>
  <c r="H722" i="4"/>
  <c r="I546" i="4"/>
  <c r="I722" i="4"/>
  <c r="K546" i="4"/>
  <c r="K722" i="4"/>
  <c r="J546" i="4"/>
  <c r="J722" i="4"/>
  <c r="D1072" i="4"/>
  <c r="C1072" i="4"/>
  <c r="B1072" i="4"/>
  <c r="A1072" i="4"/>
  <c r="A1402" i="4" s="1"/>
  <c r="G709" i="4"/>
  <c r="F709" i="4"/>
  <c r="E709" i="4"/>
  <c r="D709" i="4"/>
  <c r="C709" i="4"/>
  <c r="B709" i="4"/>
  <c r="A709" i="4"/>
  <c r="G533" i="4"/>
  <c r="F533" i="4"/>
  <c r="E533" i="4"/>
  <c r="D533" i="4"/>
  <c r="C533" i="4"/>
  <c r="B533" i="4"/>
  <c r="A533" i="4"/>
  <c r="G357" i="4"/>
  <c r="F357" i="4"/>
  <c r="E357" i="4"/>
  <c r="D357" i="4"/>
  <c r="C357" i="4"/>
  <c r="B357" i="4"/>
  <c r="A357" i="4"/>
  <c r="C1414" i="4" l="1"/>
  <c r="C1249" i="4"/>
  <c r="D1249" i="4"/>
  <c r="D1414" i="4"/>
  <c r="B1414" i="4"/>
  <c r="B1249" i="4"/>
  <c r="G790" i="4"/>
  <c r="G1083" i="4"/>
  <c r="F790" i="4"/>
  <c r="F1083" i="4"/>
  <c r="E790" i="4"/>
  <c r="E1083" i="4"/>
  <c r="K357" i="4"/>
  <c r="I357" i="4"/>
  <c r="A1237" i="4"/>
  <c r="K1072" i="4"/>
  <c r="J357" i="4"/>
  <c r="H357" i="4"/>
  <c r="E1260" i="4" l="1"/>
  <c r="E1425" i="4"/>
  <c r="G1425" i="4"/>
  <c r="G1260" i="4"/>
  <c r="F1260" i="4"/>
  <c r="F1425" i="4"/>
  <c r="G914" i="4"/>
  <c r="G854" i="4"/>
  <c r="I790" i="4"/>
  <c r="I914" i="4" s="1"/>
  <c r="E914" i="4"/>
  <c r="E854" i="4"/>
  <c r="F854" i="4"/>
  <c r="F914" i="4"/>
  <c r="K1414" i="4"/>
  <c r="K1249" i="4"/>
  <c r="H545" i="4"/>
  <c r="H721" i="4"/>
  <c r="I545" i="4"/>
  <c r="I721" i="4"/>
  <c r="K545" i="4"/>
  <c r="K721" i="4"/>
  <c r="J545" i="4"/>
  <c r="J721" i="4"/>
  <c r="J790" i="4"/>
  <c r="I1083" i="4"/>
  <c r="H790" i="4"/>
  <c r="J1083" i="4"/>
  <c r="H1083" i="4"/>
  <c r="D1071" i="4"/>
  <c r="C1071" i="4"/>
  <c r="B1071" i="4"/>
  <c r="A1071" i="4"/>
  <c r="A1236" i="4" s="1"/>
  <c r="A789" i="4"/>
  <c r="A909" i="4" s="1"/>
  <c r="B789" i="4"/>
  <c r="C789" i="4"/>
  <c r="D789" i="4"/>
  <c r="G708" i="4"/>
  <c r="F708" i="4"/>
  <c r="E708" i="4"/>
  <c r="D708" i="4"/>
  <c r="C708" i="4"/>
  <c r="B708" i="4"/>
  <c r="A708" i="4"/>
  <c r="G532" i="4"/>
  <c r="F532" i="4"/>
  <c r="E532" i="4"/>
  <c r="D532" i="4"/>
  <c r="C532" i="4"/>
  <c r="B532" i="4"/>
  <c r="A532" i="4"/>
  <c r="G356" i="4"/>
  <c r="G1082" i="4" s="1"/>
  <c r="F356" i="4"/>
  <c r="F1082" i="4" s="1"/>
  <c r="E356" i="4"/>
  <c r="E1082" i="4" s="1"/>
  <c r="D356" i="4"/>
  <c r="C356" i="4"/>
  <c r="B356" i="4"/>
  <c r="A356" i="4"/>
  <c r="H1260" i="4" l="1"/>
  <c r="H1425" i="4"/>
  <c r="J1260" i="4"/>
  <c r="J1425" i="4"/>
  <c r="I1425" i="4"/>
  <c r="I1260" i="4"/>
  <c r="G1424" i="4"/>
  <c r="G1259" i="4"/>
  <c r="E1424" i="4"/>
  <c r="E1259" i="4"/>
  <c r="F1259" i="4"/>
  <c r="F1424" i="4"/>
  <c r="I854" i="4"/>
  <c r="H854" i="4"/>
  <c r="H914" i="4"/>
  <c r="J854" i="4"/>
  <c r="J914" i="4"/>
  <c r="D1248" i="4"/>
  <c r="D1413" i="4"/>
  <c r="B913" i="4"/>
  <c r="B853" i="4"/>
  <c r="C1248" i="4"/>
  <c r="C1413" i="4"/>
  <c r="D913" i="4"/>
  <c r="D853" i="4"/>
  <c r="C913" i="4"/>
  <c r="C853" i="4"/>
  <c r="B1413" i="4"/>
  <c r="B1248" i="4"/>
  <c r="I1082" i="4"/>
  <c r="J1082" i="4"/>
  <c r="H1082" i="4"/>
  <c r="A849" i="4"/>
  <c r="K1071" i="4"/>
  <c r="A1401" i="4"/>
  <c r="K789" i="4"/>
  <c r="K356" i="4"/>
  <c r="I356" i="4"/>
  <c r="H356" i="4"/>
  <c r="J356" i="4"/>
  <c r="D1070" i="4"/>
  <c r="C1070" i="4"/>
  <c r="B1070" i="4"/>
  <c r="A1070" i="4"/>
  <c r="A1235" i="4" s="1"/>
  <c r="G707" i="4"/>
  <c r="F707" i="4"/>
  <c r="E707" i="4"/>
  <c r="D707" i="4"/>
  <c r="C707" i="4"/>
  <c r="B707" i="4"/>
  <c r="A707" i="4"/>
  <c r="G531" i="4"/>
  <c r="F531" i="4"/>
  <c r="E531" i="4"/>
  <c r="D531" i="4"/>
  <c r="C531" i="4"/>
  <c r="B531" i="4"/>
  <c r="A531" i="4"/>
  <c r="G355" i="4"/>
  <c r="G1081" i="4" s="1"/>
  <c r="F355" i="4"/>
  <c r="F1081" i="4" s="1"/>
  <c r="E355" i="4"/>
  <c r="E1081" i="4" s="1"/>
  <c r="D355" i="4"/>
  <c r="C355" i="4"/>
  <c r="B355" i="4"/>
  <c r="A355" i="4"/>
  <c r="I1259" i="4" l="1"/>
  <c r="I1424" i="4"/>
  <c r="H1424" i="4"/>
  <c r="H1259" i="4"/>
  <c r="J1424" i="4"/>
  <c r="J1259" i="4"/>
  <c r="F1423" i="4"/>
  <c r="F1258" i="4"/>
  <c r="G1258" i="4"/>
  <c r="G1423" i="4"/>
  <c r="E1423" i="4"/>
  <c r="E1258" i="4"/>
  <c r="K1248" i="4"/>
  <c r="K1413" i="4"/>
  <c r="K853" i="4"/>
  <c r="K913" i="4"/>
  <c r="J544" i="4"/>
  <c r="J720" i="4"/>
  <c r="H544" i="4"/>
  <c r="H720" i="4"/>
  <c r="I544" i="4"/>
  <c r="I720" i="4"/>
  <c r="K544" i="4"/>
  <c r="K720" i="4"/>
  <c r="D1247" i="4"/>
  <c r="D1412" i="4"/>
  <c r="B1412" i="4"/>
  <c r="B1247" i="4"/>
  <c r="C1247" i="4"/>
  <c r="C1412" i="4"/>
  <c r="J1081" i="4"/>
  <c r="H1081" i="4"/>
  <c r="I1081" i="4"/>
  <c r="K355" i="4"/>
  <c r="I355" i="4"/>
  <c r="K1070" i="4"/>
  <c r="A1400" i="4"/>
  <c r="H355" i="4"/>
  <c r="J355" i="4"/>
  <c r="D1069" i="4"/>
  <c r="C1069" i="4"/>
  <c r="B1069" i="4"/>
  <c r="A1069" i="4"/>
  <c r="A1234" i="4" s="1"/>
  <c r="G706" i="4"/>
  <c r="F706" i="4"/>
  <c r="E706" i="4"/>
  <c r="D706" i="4"/>
  <c r="C706" i="4"/>
  <c r="B706" i="4"/>
  <c r="A706" i="4"/>
  <c r="G530" i="4"/>
  <c r="F530" i="4"/>
  <c r="E530" i="4"/>
  <c r="D530" i="4"/>
  <c r="C530" i="4"/>
  <c r="B530" i="4"/>
  <c r="A530" i="4"/>
  <c r="G354" i="4"/>
  <c r="F354" i="4"/>
  <c r="E354" i="4"/>
  <c r="D354" i="4"/>
  <c r="C354" i="4"/>
  <c r="B354" i="4"/>
  <c r="A354" i="4"/>
  <c r="I1258" i="4" l="1"/>
  <c r="I1423" i="4"/>
  <c r="H1258" i="4"/>
  <c r="H1423" i="4"/>
  <c r="J1423" i="4"/>
  <c r="J1258" i="4"/>
  <c r="K1247" i="4"/>
  <c r="K1412" i="4"/>
  <c r="H543" i="4"/>
  <c r="H719" i="4"/>
  <c r="K543" i="4"/>
  <c r="K719" i="4"/>
  <c r="J543" i="4"/>
  <c r="J719" i="4"/>
  <c r="I543" i="4"/>
  <c r="I719" i="4"/>
  <c r="D1246" i="4"/>
  <c r="D1411" i="4"/>
  <c r="B1411" i="4"/>
  <c r="B1246" i="4"/>
  <c r="C1246" i="4"/>
  <c r="C1411" i="4"/>
  <c r="E789" i="4"/>
  <c r="E1080" i="4"/>
  <c r="F789" i="4"/>
  <c r="F1080" i="4"/>
  <c r="G789" i="4"/>
  <c r="G1080" i="4"/>
  <c r="K1069" i="4"/>
  <c r="A1399" i="4"/>
  <c r="K354" i="4"/>
  <c r="I354" i="4"/>
  <c r="H354" i="4"/>
  <c r="J354" i="4"/>
  <c r="D1068" i="4"/>
  <c r="C1068" i="4"/>
  <c r="B1068" i="4"/>
  <c r="A1068" i="4"/>
  <c r="A1398" i="4" s="1"/>
  <c r="A788" i="4"/>
  <c r="A908" i="4" s="1"/>
  <c r="B788" i="4"/>
  <c r="C788" i="4"/>
  <c r="D788" i="4"/>
  <c r="G705" i="4"/>
  <c r="F705" i="4"/>
  <c r="E705" i="4"/>
  <c r="D705" i="4"/>
  <c r="C705" i="4"/>
  <c r="B705" i="4"/>
  <c r="A705" i="4"/>
  <c r="G529" i="4"/>
  <c r="F529" i="4"/>
  <c r="E529" i="4"/>
  <c r="D529" i="4"/>
  <c r="C529" i="4"/>
  <c r="B529" i="4"/>
  <c r="A529" i="4"/>
  <c r="G353" i="4"/>
  <c r="G1079" i="4" s="1"/>
  <c r="F353" i="4"/>
  <c r="F1079" i="4" s="1"/>
  <c r="E353" i="4"/>
  <c r="E1079" i="4" s="1"/>
  <c r="D353" i="4"/>
  <c r="C353" i="4"/>
  <c r="B353" i="4"/>
  <c r="A353" i="4"/>
  <c r="F1422" i="4" l="1"/>
  <c r="F1257" i="4"/>
  <c r="G1422" i="4"/>
  <c r="G1257" i="4"/>
  <c r="E1257" i="4"/>
  <c r="E1422" i="4"/>
  <c r="F1421" i="4"/>
  <c r="F1256" i="4"/>
  <c r="G1256" i="4"/>
  <c r="G1421" i="4"/>
  <c r="E1421" i="4"/>
  <c r="E1256" i="4"/>
  <c r="F913" i="4"/>
  <c r="F853" i="4"/>
  <c r="G853" i="4"/>
  <c r="G913" i="4"/>
  <c r="I789" i="4"/>
  <c r="I853" i="4" s="1"/>
  <c r="E853" i="4"/>
  <c r="E913" i="4"/>
  <c r="J789" i="4"/>
  <c r="K1246" i="4"/>
  <c r="K1411" i="4"/>
  <c r="H542" i="4"/>
  <c r="H718" i="4"/>
  <c r="K542" i="4"/>
  <c r="K718" i="4"/>
  <c r="I542" i="4"/>
  <c r="I718" i="4"/>
  <c r="J542" i="4"/>
  <c r="J718" i="4"/>
  <c r="C912" i="4"/>
  <c r="C852" i="4"/>
  <c r="B912" i="4"/>
  <c r="B852" i="4"/>
  <c r="D912" i="4"/>
  <c r="D852" i="4"/>
  <c r="D1245" i="4"/>
  <c r="D1410" i="4"/>
  <c r="H789" i="4"/>
  <c r="J1080" i="4"/>
  <c r="B1245" i="4"/>
  <c r="B1410" i="4"/>
  <c r="H1080" i="4"/>
  <c r="I1080" i="4"/>
  <c r="C1410" i="4"/>
  <c r="C1245" i="4"/>
  <c r="J1079" i="4"/>
  <c r="H1079" i="4"/>
  <c r="I1079" i="4"/>
  <c r="K788" i="4"/>
  <c r="A848" i="4"/>
  <c r="A1233" i="4"/>
  <c r="K1068" i="4"/>
  <c r="K353" i="4"/>
  <c r="I353" i="4"/>
  <c r="H353" i="4"/>
  <c r="J353" i="4"/>
  <c r="D1067" i="4"/>
  <c r="C1067" i="4"/>
  <c r="B1067" i="4"/>
  <c r="A1067" i="4"/>
  <c r="A1397" i="4" s="1"/>
  <c r="G704" i="4"/>
  <c r="F704" i="4"/>
  <c r="E704" i="4"/>
  <c r="D704" i="4"/>
  <c r="C704" i="4"/>
  <c r="B704" i="4"/>
  <c r="A704" i="4"/>
  <c r="G528" i="4"/>
  <c r="F528" i="4"/>
  <c r="E528" i="4"/>
  <c r="D528" i="4"/>
  <c r="C528" i="4"/>
  <c r="B528" i="4"/>
  <c r="A528" i="4"/>
  <c r="G352" i="4"/>
  <c r="G1078" i="4" s="1"/>
  <c r="F352" i="4"/>
  <c r="F1078" i="4" s="1"/>
  <c r="E352" i="4"/>
  <c r="E1078" i="4" s="1"/>
  <c r="D352" i="4"/>
  <c r="C352" i="4"/>
  <c r="B352" i="4"/>
  <c r="A352" i="4"/>
  <c r="I1257" i="4" l="1"/>
  <c r="I1422" i="4"/>
  <c r="J1422" i="4"/>
  <c r="J1257" i="4"/>
  <c r="H1257" i="4"/>
  <c r="H1422" i="4"/>
  <c r="I1421" i="4"/>
  <c r="I1256" i="4"/>
  <c r="H1256" i="4"/>
  <c r="H1421" i="4"/>
  <c r="J1256" i="4"/>
  <c r="J1421" i="4"/>
  <c r="G1420" i="4"/>
  <c r="G1255" i="4"/>
  <c r="E1420" i="4"/>
  <c r="E1255" i="4"/>
  <c r="F1255" i="4"/>
  <c r="F1420" i="4"/>
  <c r="I913" i="4"/>
  <c r="J853" i="4"/>
  <c r="J913" i="4"/>
  <c r="H853" i="4"/>
  <c r="H913" i="4"/>
  <c r="K1410" i="4"/>
  <c r="K1245" i="4"/>
  <c r="K852" i="4"/>
  <c r="K912" i="4"/>
  <c r="J541" i="4"/>
  <c r="J717" i="4"/>
  <c r="K541" i="4"/>
  <c r="K717" i="4"/>
  <c r="H541" i="4"/>
  <c r="H717" i="4"/>
  <c r="I541" i="4"/>
  <c r="I717" i="4"/>
  <c r="B1409" i="4"/>
  <c r="B1244" i="4"/>
  <c r="C1244" i="4"/>
  <c r="C1409" i="4"/>
  <c r="D1244" i="4"/>
  <c r="D1409" i="4"/>
  <c r="J1078" i="4"/>
  <c r="H1078" i="4"/>
  <c r="I1078" i="4"/>
  <c r="K352" i="4"/>
  <c r="I352" i="4"/>
  <c r="A1232" i="4"/>
  <c r="K1067" i="4"/>
  <c r="H352" i="4"/>
  <c r="J352" i="4"/>
  <c r="D1066" i="4"/>
  <c r="C1066" i="4"/>
  <c r="B1066" i="4"/>
  <c r="A1066" i="4"/>
  <c r="A1396" i="4" s="1"/>
  <c r="G703" i="4"/>
  <c r="F703" i="4"/>
  <c r="E703" i="4"/>
  <c r="D703" i="4"/>
  <c r="C703" i="4"/>
  <c r="B703" i="4"/>
  <c r="A703" i="4"/>
  <c r="G527" i="4"/>
  <c r="F527" i="4"/>
  <c r="E527" i="4"/>
  <c r="D527" i="4"/>
  <c r="C527" i="4"/>
  <c r="B527" i="4"/>
  <c r="A527" i="4"/>
  <c r="G351" i="4"/>
  <c r="F351" i="4"/>
  <c r="E351" i="4"/>
  <c r="D351" i="4"/>
  <c r="C351" i="4"/>
  <c r="B351" i="4"/>
  <c r="A351" i="4"/>
  <c r="I1255" i="4" l="1"/>
  <c r="I1420" i="4"/>
  <c r="H1255" i="4"/>
  <c r="H1420" i="4"/>
  <c r="J1255" i="4"/>
  <c r="J1420" i="4"/>
  <c r="H540" i="4"/>
  <c r="H716" i="4"/>
  <c r="K540" i="4"/>
  <c r="K716" i="4"/>
  <c r="K1409" i="4"/>
  <c r="K1244" i="4"/>
  <c r="J716" i="4"/>
  <c r="J540" i="4"/>
  <c r="I540" i="4"/>
  <c r="I716" i="4"/>
  <c r="D1243" i="4"/>
  <c r="D1408" i="4"/>
  <c r="B1408" i="4"/>
  <c r="B1243" i="4"/>
  <c r="C1408" i="4"/>
  <c r="C1243" i="4"/>
  <c r="E788" i="4"/>
  <c r="E1077" i="4"/>
  <c r="L362" i="4"/>
  <c r="F1077" i="4"/>
  <c r="G788" i="4"/>
  <c r="G1077" i="4"/>
  <c r="L360" i="4"/>
  <c r="L361" i="4"/>
  <c r="L358" i="4"/>
  <c r="L359" i="4"/>
  <c r="L356" i="4"/>
  <c r="L357" i="4"/>
  <c r="L354" i="4"/>
  <c r="L355" i="4"/>
  <c r="L351" i="4"/>
  <c r="F788" i="4"/>
  <c r="L353" i="4"/>
  <c r="L352" i="4"/>
  <c r="A1231" i="4"/>
  <c r="K351" i="4"/>
  <c r="I351" i="4"/>
  <c r="K1066" i="4"/>
  <c r="H351" i="4"/>
  <c r="J351" i="4"/>
  <c r="D1065" i="4"/>
  <c r="C1065" i="4"/>
  <c r="B1065" i="4"/>
  <c r="A1065" i="4"/>
  <c r="A1230" i="4" s="1"/>
  <c r="A787" i="4"/>
  <c r="A907" i="4" s="1"/>
  <c r="B787" i="4"/>
  <c r="C787" i="4"/>
  <c r="D787" i="4"/>
  <c r="G702" i="4"/>
  <c r="F702" i="4"/>
  <c r="E702" i="4"/>
  <c r="D702" i="4"/>
  <c r="C702" i="4"/>
  <c r="B702" i="4"/>
  <c r="A702" i="4"/>
  <c r="G526" i="4"/>
  <c r="F526" i="4"/>
  <c r="E526" i="4"/>
  <c r="D526" i="4"/>
  <c r="C526" i="4"/>
  <c r="B526" i="4"/>
  <c r="A526" i="4"/>
  <c r="G350" i="4"/>
  <c r="G1076" i="4" s="1"/>
  <c r="F350" i="4"/>
  <c r="F1076" i="4" s="1"/>
  <c r="E350" i="4"/>
  <c r="E1076" i="4" s="1"/>
  <c r="D350" i="4"/>
  <c r="C350" i="4"/>
  <c r="B350" i="4"/>
  <c r="A350" i="4"/>
  <c r="F1419" i="4" l="1"/>
  <c r="F1254" i="4"/>
  <c r="G1254" i="4"/>
  <c r="G1419" i="4"/>
  <c r="E1419" i="4"/>
  <c r="E1254" i="4"/>
  <c r="F1253" i="4"/>
  <c r="F1418" i="4"/>
  <c r="G1253" i="4"/>
  <c r="G1418" i="4"/>
  <c r="E1253" i="4"/>
  <c r="E1418" i="4"/>
  <c r="F912" i="4"/>
  <c r="F852" i="4"/>
  <c r="G912" i="4"/>
  <c r="G852" i="4"/>
  <c r="I788" i="4"/>
  <c r="I852" i="4" s="1"/>
  <c r="E852" i="4"/>
  <c r="E912" i="4"/>
  <c r="H539" i="4"/>
  <c r="H715" i="4"/>
  <c r="I715" i="4"/>
  <c r="I539" i="4"/>
  <c r="K1243" i="4"/>
  <c r="K1408" i="4"/>
  <c r="J715" i="4"/>
  <c r="J539" i="4"/>
  <c r="K539" i="4"/>
  <c r="K715" i="4"/>
  <c r="C911" i="4"/>
  <c r="C851" i="4"/>
  <c r="B911" i="4"/>
  <c r="B851" i="4"/>
  <c r="D911" i="4"/>
  <c r="D851" i="4"/>
  <c r="B1242" i="4"/>
  <c r="B1407" i="4"/>
  <c r="J1077" i="4"/>
  <c r="C1407" i="4"/>
  <c r="C1242" i="4"/>
  <c r="D1242" i="4"/>
  <c r="D1407" i="4"/>
  <c r="H1077" i="4"/>
  <c r="I1077" i="4"/>
  <c r="I1076" i="4"/>
  <c r="J1076" i="4"/>
  <c r="H1076" i="4"/>
  <c r="J788" i="4"/>
  <c r="H788" i="4"/>
  <c r="K787" i="4"/>
  <c r="A847" i="4"/>
  <c r="K1065" i="4"/>
  <c r="A1395" i="4"/>
  <c r="K350" i="4"/>
  <c r="I350" i="4"/>
  <c r="H350" i="4"/>
  <c r="J350" i="4"/>
  <c r="I1419" i="4" l="1"/>
  <c r="I1254" i="4"/>
  <c r="H1254" i="4"/>
  <c r="H1419" i="4"/>
  <c r="J1254" i="4"/>
  <c r="J1419" i="4"/>
  <c r="I1253" i="4"/>
  <c r="I1418" i="4"/>
  <c r="H1418" i="4"/>
  <c r="H1253" i="4"/>
  <c r="J1418" i="4"/>
  <c r="J1253" i="4"/>
  <c r="I912" i="4"/>
  <c r="H852" i="4"/>
  <c r="H912" i="4"/>
  <c r="J852" i="4"/>
  <c r="J912" i="4"/>
  <c r="K851" i="4"/>
  <c r="K911" i="4"/>
  <c r="K1407" i="4"/>
  <c r="K1242" i="4"/>
  <c r="H714" i="4"/>
  <c r="H538" i="4"/>
  <c r="J714" i="4"/>
  <c r="J538" i="4"/>
  <c r="I714" i="4"/>
  <c r="I538" i="4"/>
  <c r="K714" i="4"/>
  <c r="K538" i="4"/>
  <c r="D1064" i="4"/>
  <c r="C1064" i="4"/>
  <c r="B1064" i="4"/>
  <c r="A1064" i="4"/>
  <c r="A1229" i="4" s="1"/>
  <c r="G701" i="4"/>
  <c r="F701" i="4"/>
  <c r="E701" i="4"/>
  <c r="D701" i="4"/>
  <c r="C701" i="4"/>
  <c r="B701" i="4"/>
  <c r="A701" i="4"/>
  <c r="G525" i="4"/>
  <c r="F525" i="4"/>
  <c r="E525" i="4"/>
  <c r="D525" i="4"/>
  <c r="C525" i="4"/>
  <c r="B525" i="4"/>
  <c r="A525" i="4"/>
  <c r="G349" i="4"/>
  <c r="G1075" i="4" s="1"/>
  <c r="F349" i="4"/>
  <c r="F1075" i="4" s="1"/>
  <c r="E349" i="4"/>
  <c r="E1075" i="4" s="1"/>
  <c r="D349" i="4"/>
  <c r="C349" i="4"/>
  <c r="B349" i="4"/>
  <c r="A349" i="4"/>
  <c r="G1417" i="4" l="1"/>
  <c r="G1252" i="4"/>
  <c r="E1417" i="4"/>
  <c r="E1252" i="4"/>
  <c r="F1252" i="4"/>
  <c r="F1417" i="4"/>
  <c r="C1406" i="4"/>
  <c r="C1241" i="4"/>
  <c r="D1241" i="4"/>
  <c r="D1406" i="4"/>
  <c r="B1241" i="4"/>
  <c r="B1406" i="4"/>
  <c r="H1075" i="4"/>
  <c r="J1075" i="4"/>
  <c r="I1075" i="4"/>
  <c r="K1064" i="4"/>
  <c r="A1394" i="4"/>
  <c r="K349" i="4"/>
  <c r="I349" i="4"/>
  <c r="H349" i="4"/>
  <c r="J349" i="4"/>
  <c r="D1063" i="4"/>
  <c r="C1063" i="4"/>
  <c r="B1063" i="4"/>
  <c r="A1063" i="4"/>
  <c r="A1228" i="4" s="1"/>
  <c r="G700" i="4"/>
  <c r="F700" i="4"/>
  <c r="E700" i="4"/>
  <c r="D700" i="4"/>
  <c r="C700" i="4"/>
  <c r="B700" i="4"/>
  <c r="A700" i="4"/>
  <c r="G524" i="4"/>
  <c r="F524" i="4"/>
  <c r="E524" i="4"/>
  <c r="D524" i="4"/>
  <c r="C524" i="4"/>
  <c r="B524" i="4"/>
  <c r="A524" i="4"/>
  <c r="G348" i="4"/>
  <c r="F348" i="4"/>
  <c r="E348" i="4"/>
  <c r="D348" i="4"/>
  <c r="C348" i="4"/>
  <c r="B348" i="4"/>
  <c r="A348" i="4"/>
  <c r="H1252" i="4" l="1"/>
  <c r="H1417" i="4"/>
  <c r="I1252" i="4"/>
  <c r="I1417" i="4"/>
  <c r="J1252" i="4"/>
  <c r="J1417" i="4"/>
  <c r="K713" i="4"/>
  <c r="K537" i="4"/>
  <c r="J537" i="4"/>
  <c r="J713" i="4"/>
  <c r="H713" i="4"/>
  <c r="H537" i="4"/>
  <c r="K1241" i="4"/>
  <c r="K1406" i="4"/>
  <c r="I713" i="4"/>
  <c r="I537" i="4"/>
  <c r="D1405" i="4"/>
  <c r="D1240" i="4"/>
  <c r="B1405" i="4"/>
  <c r="B1240" i="4"/>
  <c r="C1405" i="4"/>
  <c r="C1240" i="4"/>
  <c r="F787" i="4"/>
  <c r="F1074" i="4"/>
  <c r="E787" i="4"/>
  <c r="E1074" i="4"/>
  <c r="G787" i="4"/>
  <c r="G1074" i="4"/>
  <c r="K348" i="4"/>
  <c r="I348" i="4"/>
  <c r="K1063" i="4"/>
  <c r="A1393" i="4"/>
  <c r="H348" i="4"/>
  <c r="J348" i="4"/>
  <c r="E1416" i="4" l="1"/>
  <c r="E1251" i="4"/>
  <c r="F1251" i="4"/>
  <c r="F1416" i="4"/>
  <c r="G1251" i="4"/>
  <c r="G1416" i="4"/>
  <c r="I787" i="4"/>
  <c r="E851" i="4"/>
  <c r="E911" i="4"/>
  <c r="G851" i="4"/>
  <c r="G911" i="4"/>
  <c r="F851" i="4"/>
  <c r="F911" i="4"/>
  <c r="K536" i="4"/>
  <c r="K712" i="4"/>
  <c r="H712" i="4"/>
  <c r="H536" i="4"/>
  <c r="K1240" i="4"/>
  <c r="K1405" i="4"/>
  <c r="I712" i="4"/>
  <c r="I536" i="4"/>
  <c r="J536" i="4"/>
  <c r="J712" i="4"/>
  <c r="H787" i="4"/>
  <c r="J787" i="4"/>
  <c r="I1074" i="4"/>
  <c r="H1074" i="4"/>
  <c r="J1074" i="4"/>
  <c r="D1062" i="4"/>
  <c r="C1062" i="4"/>
  <c r="B1062" i="4"/>
  <c r="A1062" i="4"/>
  <c r="A1392" i="4" s="1"/>
  <c r="D1061" i="4"/>
  <c r="C1061" i="4"/>
  <c r="B1061" i="4"/>
  <c r="A1061" i="4"/>
  <c r="A1391" i="4" s="1"/>
  <c r="A786" i="4"/>
  <c r="A906" i="4" s="1"/>
  <c r="B786" i="4"/>
  <c r="C786" i="4"/>
  <c r="D786" i="4"/>
  <c r="G699" i="4"/>
  <c r="F699" i="4"/>
  <c r="E699" i="4"/>
  <c r="D699" i="4"/>
  <c r="C699" i="4"/>
  <c r="B699" i="4"/>
  <c r="A699" i="4"/>
  <c r="G698" i="4"/>
  <c r="F698" i="4"/>
  <c r="E698" i="4"/>
  <c r="D698" i="4"/>
  <c r="C698" i="4"/>
  <c r="B698" i="4"/>
  <c r="A698" i="4"/>
  <c r="G523" i="4"/>
  <c r="F523" i="4"/>
  <c r="E523" i="4"/>
  <c r="D523" i="4"/>
  <c r="C523" i="4"/>
  <c r="B523" i="4"/>
  <c r="A523" i="4"/>
  <c r="G522" i="4"/>
  <c r="F522" i="4"/>
  <c r="E522" i="4"/>
  <c r="D522" i="4"/>
  <c r="C522" i="4"/>
  <c r="B522" i="4"/>
  <c r="A522" i="4"/>
  <c r="G347" i="4"/>
  <c r="G1073" i="4" s="1"/>
  <c r="F347" i="4"/>
  <c r="F1073" i="4" s="1"/>
  <c r="E347" i="4"/>
  <c r="E1073" i="4" s="1"/>
  <c r="D347" i="4"/>
  <c r="C347" i="4"/>
  <c r="B347" i="4"/>
  <c r="A347" i="4"/>
  <c r="G346" i="4"/>
  <c r="F346" i="4"/>
  <c r="E346" i="4"/>
  <c r="D346" i="4"/>
  <c r="C346" i="4"/>
  <c r="B346" i="4"/>
  <c r="A346" i="4"/>
  <c r="D1060" i="4"/>
  <c r="C1060" i="4"/>
  <c r="B1060" i="4"/>
  <c r="A1060" i="4"/>
  <c r="G697" i="4"/>
  <c r="F697" i="4"/>
  <c r="E697" i="4"/>
  <c r="D697" i="4"/>
  <c r="C697" i="4"/>
  <c r="B697" i="4"/>
  <c r="A697" i="4"/>
  <c r="G521" i="4"/>
  <c r="F521" i="4"/>
  <c r="E521" i="4"/>
  <c r="D521" i="4"/>
  <c r="C521" i="4"/>
  <c r="B521" i="4"/>
  <c r="A521" i="4"/>
  <c r="G345" i="4"/>
  <c r="F345" i="4"/>
  <c r="E345" i="4"/>
  <c r="D345" i="4"/>
  <c r="C345" i="4"/>
  <c r="B345" i="4"/>
  <c r="A345" i="4"/>
  <c r="D1059" i="4"/>
  <c r="C1059" i="4"/>
  <c r="B1059" i="4"/>
  <c r="A1059" i="4"/>
  <c r="A1389" i="4" s="1"/>
  <c r="A785" i="4"/>
  <c r="A905" i="4" s="1"/>
  <c r="B785" i="4"/>
  <c r="C785" i="4"/>
  <c r="D785" i="4"/>
  <c r="G696" i="4"/>
  <c r="F696" i="4"/>
  <c r="E696" i="4"/>
  <c r="D696" i="4"/>
  <c r="C696" i="4"/>
  <c r="B696" i="4"/>
  <c r="A696" i="4"/>
  <c r="G520" i="4"/>
  <c r="F520" i="4"/>
  <c r="E520" i="4"/>
  <c r="D520" i="4"/>
  <c r="C520" i="4"/>
  <c r="B520" i="4"/>
  <c r="A520" i="4"/>
  <c r="G344" i="4"/>
  <c r="F344" i="4"/>
  <c r="E344" i="4"/>
  <c r="D344" i="4"/>
  <c r="C344" i="4"/>
  <c r="B344" i="4"/>
  <c r="A344" i="4"/>
  <c r="D1058" i="4"/>
  <c r="C1058" i="4"/>
  <c r="B1058" i="4"/>
  <c r="A1058" i="4"/>
  <c r="A1388" i="4" s="1"/>
  <c r="G695" i="4"/>
  <c r="F695" i="4"/>
  <c r="E695" i="4"/>
  <c r="D695" i="4"/>
  <c r="C695" i="4"/>
  <c r="B695" i="4"/>
  <c r="A695" i="4"/>
  <c r="G519" i="4"/>
  <c r="F519" i="4"/>
  <c r="E519" i="4"/>
  <c r="D519" i="4"/>
  <c r="C519" i="4"/>
  <c r="B519" i="4"/>
  <c r="A519" i="4"/>
  <c r="G343" i="4"/>
  <c r="F343" i="4"/>
  <c r="E343" i="4"/>
  <c r="D343" i="4"/>
  <c r="C343" i="4"/>
  <c r="B343" i="4"/>
  <c r="A343" i="4"/>
  <c r="D1057" i="4"/>
  <c r="C1057" i="4"/>
  <c r="B1057" i="4"/>
  <c r="A1057" i="4"/>
  <c r="A1387" i="4" s="1"/>
  <c r="G694" i="4"/>
  <c r="F694" i="4"/>
  <c r="E694" i="4"/>
  <c r="D694" i="4"/>
  <c r="C694" i="4"/>
  <c r="B694" i="4"/>
  <c r="A694" i="4"/>
  <c r="G518" i="4"/>
  <c r="F518" i="4"/>
  <c r="E518" i="4"/>
  <c r="D518" i="4"/>
  <c r="C518" i="4"/>
  <c r="B518" i="4"/>
  <c r="A518" i="4"/>
  <c r="G342" i="4"/>
  <c r="F342" i="4"/>
  <c r="E342" i="4"/>
  <c r="D342" i="4"/>
  <c r="C342" i="4"/>
  <c r="B342" i="4"/>
  <c r="A342" i="4"/>
  <c r="D1056" i="4"/>
  <c r="C1056" i="4"/>
  <c r="B1056" i="4"/>
  <c r="A1056" i="4"/>
  <c r="A1221" i="4" s="1"/>
  <c r="A784" i="4"/>
  <c r="A904" i="4" s="1"/>
  <c r="B784" i="4"/>
  <c r="C784" i="4"/>
  <c r="D784" i="4"/>
  <c r="G693" i="4"/>
  <c r="F693" i="4"/>
  <c r="E693" i="4"/>
  <c r="D693" i="4"/>
  <c r="C693" i="4"/>
  <c r="B693" i="4"/>
  <c r="A693" i="4"/>
  <c r="G517" i="4"/>
  <c r="F517" i="4"/>
  <c r="E517" i="4"/>
  <c r="D517" i="4"/>
  <c r="C517" i="4"/>
  <c r="B517" i="4"/>
  <c r="A517" i="4"/>
  <c r="G341" i="4"/>
  <c r="F341" i="4"/>
  <c r="E341" i="4"/>
  <c r="D341" i="4"/>
  <c r="C341" i="4"/>
  <c r="B341" i="4"/>
  <c r="A341" i="4"/>
  <c r="D1055" i="4"/>
  <c r="C1055" i="4"/>
  <c r="B1055" i="4"/>
  <c r="A1055" i="4"/>
  <c r="G692" i="4"/>
  <c r="F692" i="4"/>
  <c r="E692" i="4"/>
  <c r="D692" i="4"/>
  <c r="C692" i="4"/>
  <c r="B692" i="4"/>
  <c r="A692" i="4"/>
  <c r="G516" i="4"/>
  <c r="F516" i="4"/>
  <c r="E516" i="4"/>
  <c r="D516" i="4"/>
  <c r="C516" i="4"/>
  <c r="B516" i="4"/>
  <c r="A516" i="4"/>
  <c r="G340" i="4"/>
  <c r="F340" i="4"/>
  <c r="E340" i="4"/>
  <c r="D340" i="4"/>
  <c r="C340" i="4"/>
  <c r="B340" i="4"/>
  <c r="A340" i="4"/>
  <c r="D1054" i="4"/>
  <c r="C1054" i="4"/>
  <c r="B1054" i="4"/>
  <c r="A1054" i="4"/>
  <c r="A1384" i="4" s="1"/>
  <c r="G691" i="4"/>
  <c r="F691" i="4"/>
  <c r="E691" i="4"/>
  <c r="D691" i="4"/>
  <c r="C691" i="4"/>
  <c r="B691" i="4"/>
  <c r="A691" i="4"/>
  <c r="G515" i="4"/>
  <c r="F515" i="4"/>
  <c r="E515" i="4"/>
  <c r="D515" i="4"/>
  <c r="C515" i="4"/>
  <c r="B515" i="4"/>
  <c r="A515" i="4"/>
  <c r="G339" i="4"/>
  <c r="F339" i="4"/>
  <c r="E339" i="4"/>
  <c r="D339" i="4"/>
  <c r="C339" i="4"/>
  <c r="B339" i="4"/>
  <c r="A339" i="4"/>
  <c r="D1053" i="4"/>
  <c r="C1053" i="4"/>
  <c r="B1053" i="4"/>
  <c r="A1053" i="4"/>
  <c r="A783" i="4"/>
  <c r="A903" i="4" s="1"/>
  <c r="B783" i="4"/>
  <c r="C783" i="4"/>
  <c r="D783" i="4"/>
  <c r="G690" i="4"/>
  <c r="F690" i="4"/>
  <c r="E690" i="4"/>
  <c r="D690" i="4"/>
  <c r="C690" i="4"/>
  <c r="B690" i="4"/>
  <c r="A690" i="4"/>
  <c r="G514" i="4"/>
  <c r="F514" i="4"/>
  <c r="E514" i="4"/>
  <c r="D514" i="4"/>
  <c r="C514" i="4"/>
  <c r="B514" i="4"/>
  <c r="A514" i="4"/>
  <c r="G338" i="4"/>
  <c r="F338" i="4"/>
  <c r="E338" i="4"/>
  <c r="D338" i="4"/>
  <c r="C338" i="4"/>
  <c r="B338" i="4"/>
  <c r="A338" i="4"/>
  <c r="D1052" i="4"/>
  <c r="C1052" i="4"/>
  <c r="B1052" i="4"/>
  <c r="B1394" i="4" s="1"/>
  <c r="A1052" i="4"/>
  <c r="G689" i="4"/>
  <c r="F689" i="4"/>
  <c r="E689" i="4"/>
  <c r="D689" i="4"/>
  <c r="C689" i="4"/>
  <c r="B689" i="4"/>
  <c r="A689" i="4"/>
  <c r="G513" i="4"/>
  <c r="F513" i="4"/>
  <c r="E513" i="4"/>
  <c r="D513" i="4"/>
  <c r="C513" i="4"/>
  <c r="B513" i="4"/>
  <c r="A513" i="4"/>
  <c r="G337" i="4"/>
  <c r="F337" i="4"/>
  <c r="E337" i="4"/>
  <c r="D337" i="4"/>
  <c r="C337" i="4"/>
  <c r="B337" i="4"/>
  <c r="A337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559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383" i="4"/>
  <c r="G336" i="4"/>
  <c r="F336" i="4"/>
  <c r="E336" i="4"/>
  <c r="G335" i="4"/>
  <c r="F335" i="4"/>
  <c r="E335" i="4"/>
  <c r="G334" i="4"/>
  <c r="F334" i="4"/>
  <c r="E334" i="4"/>
  <c r="G333" i="4"/>
  <c r="F333" i="4"/>
  <c r="E333" i="4"/>
  <c r="G332" i="4"/>
  <c r="F332" i="4"/>
  <c r="E332" i="4"/>
  <c r="G331" i="4"/>
  <c r="F331" i="4"/>
  <c r="E331" i="4"/>
  <c r="G330" i="4"/>
  <c r="F330" i="4"/>
  <c r="E330" i="4"/>
  <c r="G329" i="4"/>
  <c r="F329" i="4"/>
  <c r="E329" i="4"/>
  <c r="G328" i="4"/>
  <c r="F328" i="4"/>
  <c r="E328" i="4"/>
  <c r="G327" i="4"/>
  <c r="F327" i="4"/>
  <c r="L335" i="4" s="1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E299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L299" i="4" s="1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L283" i="4" s="1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L247" i="4" s="1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G195" i="4"/>
  <c r="F195" i="4"/>
  <c r="E195" i="4"/>
  <c r="D512" i="4"/>
  <c r="C512" i="4"/>
  <c r="B512" i="4"/>
  <c r="A512" i="4"/>
  <c r="L194" i="4"/>
  <c r="K194" i="4"/>
  <c r="J194" i="4"/>
  <c r="I194" i="4"/>
  <c r="H194" i="4"/>
  <c r="A1027" i="4"/>
  <c r="A1192" i="4" s="1"/>
  <c r="B1027" i="4"/>
  <c r="C1027" i="4"/>
  <c r="D1027" i="4"/>
  <c r="A1028" i="4"/>
  <c r="A1193" i="4" s="1"/>
  <c r="B1028" i="4"/>
  <c r="C1028" i="4"/>
  <c r="D1028" i="4"/>
  <c r="A1029" i="4"/>
  <c r="A1359" i="4" s="1"/>
  <c r="B1029" i="4"/>
  <c r="C1029" i="4"/>
  <c r="D1029" i="4"/>
  <c r="A1030" i="4"/>
  <c r="B1030" i="4"/>
  <c r="C1030" i="4"/>
  <c r="D1030" i="4"/>
  <c r="A1031" i="4"/>
  <c r="B1031" i="4"/>
  <c r="C1031" i="4"/>
  <c r="D1031" i="4"/>
  <c r="A1032" i="4"/>
  <c r="A1197" i="4" s="1"/>
  <c r="B1032" i="4"/>
  <c r="C1032" i="4"/>
  <c r="D1032" i="4"/>
  <c r="A1033" i="4"/>
  <c r="B1033" i="4"/>
  <c r="C1033" i="4"/>
  <c r="D1033" i="4"/>
  <c r="A1034" i="4"/>
  <c r="A1364" i="4" s="1"/>
  <c r="B1034" i="4"/>
  <c r="C1034" i="4"/>
  <c r="D1034" i="4"/>
  <c r="A1035" i="4"/>
  <c r="A1365" i="4" s="1"/>
  <c r="B1035" i="4"/>
  <c r="C1035" i="4"/>
  <c r="D1035" i="4"/>
  <c r="A1036" i="4"/>
  <c r="B1036" i="4"/>
  <c r="C1036" i="4"/>
  <c r="D1036" i="4"/>
  <c r="A1037" i="4"/>
  <c r="B1037" i="4"/>
  <c r="C1037" i="4"/>
  <c r="D1037" i="4"/>
  <c r="A1038" i="4"/>
  <c r="A1203" i="4" s="1"/>
  <c r="B1038" i="4"/>
  <c r="C1038" i="4"/>
  <c r="D1038" i="4"/>
  <c r="A1039" i="4"/>
  <c r="B1039" i="4"/>
  <c r="C1039" i="4"/>
  <c r="C1369" i="4" s="1"/>
  <c r="D1039" i="4"/>
  <c r="D1369" i="4" s="1"/>
  <c r="A1040" i="4"/>
  <c r="A1370" i="4" s="1"/>
  <c r="B1040" i="4"/>
  <c r="C1040" i="4"/>
  <c r="D1040" i="4"/>
  <c r="A1041" i="4"/>
  <c r="A1206" i="4" s="1"/>
  <c r="B1041" i="4"/>
  <c r="B1206" i="4" s="1"/>
  <c r="C1041" i="4"/>
  <c r="C1371" i="4" s="1"/>
  <c r="D1041" i="4"/>
  <c r="A1042" i="4"/>
  <c r="B1042" i="4"/>
  <c r="B1372" i="4" s="1"/>
  <c r="C1042" i="4"/>
  <c r="C1372" i="4" s="1"/>
  <c r="D1042" i="4"/>
  <c r="D1372" i="4" s="1"/>
  <c r="A1043" i="4"/>
  <c r="A1373" i="4" s="1"/>
  <c r="B1043" i="4"/>
  <c r="C1043" i="4"/>
  <c r="C1208" i="4" s="1"/>
  <c r="D1043" i="4"/>
  <c r="D1373" i="4" s="1"/>
  <c r="A1044" i="4"/>
  <c r="A1209" i="4" s="1"/>
  <c r="B1044" i="4"/>
  <c r="B1209" i="4" s="1"/>
  <c r="C1044" i="4"/>
  <c r="D1044" i="4"/>
  <c r="D1209" i="4" s="1"/>
  <c r="A1045" i="4"/>
  <c r="A1210" i="4" s="1"/>
  <c r="B1045" i="4"/>
  <c r="C1045" i="4"/>
  <c r="C1375" i="4" s="1"/>
  <c r="D1045" i="4"/>
  <c r="D1210" i="4" s="1"/>
  <c r="A1046" i="4"/>
  <c r="A1211" i="4" s="1"/>
  <c r="B1046" i="4"/>
  <c r="B1211" i="4" s="1"/>
  <c r="C1046" i="4"/>
  <c r="C1211" i="4" s="1"/>
  <c r="D1046" i="4"/>
  <c r="D1211" i="4" s="1"/>
  <c r="A1047" i="4"/>
  <c r="B1047" i="4"/>
  <c r="C1047" i="4"/>
  <c r="C1212" i="4" s="1"/>
  <c r="D1047" i="4"/>
  <c r="A1048" i="4"/>
  <c r="A1213" i="4" s="1"/>
  <c r="B1048" i="4"/>
  <c r="B1213" i="4" s="1"/>
  <c r="C1048" i="4"/>
  <c r="C1378" i="4" s="1"/>
  <c r="D1048" i="4"/>
  <c r="D1213" i="4" s="1"/>
  <c r="A1049" i="4"/>
  <c r="B1049" i="4"/>
  <c r="C1049" i="4"/>
  <c r="C1379" i="4" s="1"/>
  <c r="D1049" i="4"/>
  <c r="D1379" i="4" s="1"/>
  <c r="A1050" i="4"/>
  <c r="A1380" i="4" s="1"/>
  <c r="B1050" i="4"/>
  <c r="B1215" i="4" s="1"/>
  <c r="C1050" i="4"/>
  <c r="D1050" i="4"/>
  <c r="A1051" i="4"/>
  <c r="B1051" i="4"/>
  <c r="B1216" i="4" s="1"/>
  <c r="C1051" i="4"/>
  <c r="C1216" i="4" s="1"/>
  <c r="D1051" i="4"/>
  <c r="D1381" i="4" s="1"/>
  <c r="A775" i="4"/>
  <c r="A835" i="4" s="1"/>
  <c r="B775" i="4"/>
  <c r="C775" i="4"/>
  <c r="D775" i="4"/>
  <c r="A776" i="4"/>
  <c r="B776" i="4"/>
  <c r="C776" i="4"/>
  <c r="D776" i="4"/>
  <c r="A777" i="4"/>
  <c r="A897" i="4" s="1"/>
  <c r="B777" i="4"/>
  <c r="C777" i="4"/>
  <c r="D777" i="4"/>
  <c r="A778" i="4"/>
  <c r="A898" i="4" s="1"/>
  <c r="B778" i="4"/>
  <c r="C778" i="4"/>
  <c r="D778" i="4"/>
  <c r="A779" i="4"/>
  <c r="A839" i="4" s="1"/>
  <c r="B779" i="4"/>
  <c r="C779" i="4"/>
  <c r="C899" i="4" s="1"/>
  <c r="D779" i="4"/>
  <c r="D899" i="4" s="1"/>
  <c r="A780" i="4"/>
  <c r="A900" i="4" s="1"/>
  <c r="B780" i="4"/>
  <c r="B840" i="4" s="1"/>
  <c r="C780" i="4"/>
  <c r="C900" i="4" s="1"/>
  <c r="D780" i="4"/>
  <c r="A781" i="4"/>
  <c r="B781" i="4"/>
  <c r="B901" i="4" s="1"/>
  <c r="C781" i="4"/>
  <c r="D781" i="4"/>
  <c r="D901" i="4" s="1"/>
  <c r="A782" i="4"/>
  <c r="A842" i="4" s="1"/>
  <c r="B782" i="4"/>
  <c r="C782" i="4"/>
  <c r="C906" i="4" s="1"/>
  <c r="D782" i="4"/>
  <c r="D842" i="4" s="1"/>
  <c r="A664" i="4"/>
  <c r="B664" i="4"/>
  <c r="C664" i="4"/>
  <c r="D664" i="4"/>
  <c r="A665" i="4"/>
  <c r="B665" i="4"/>
  <c r="C665" i="4"/>
  <c r="D665" i="4"/>
  <c r="A666" i="4"/>
  <c r="B666" i="4"/>
  <c r="C666" i="4"/>
  <c r="D666" i="4"/>
  <c r="A667" i="4"/>
  <c r="B667" i="4"/>
  <c r="C667" i="4"/>
  <c r="D667" i="4"/>
  <c r="A668" i="4"/>
  <c r="B668" i="4"/>
  <c r="C668" i="4"/>
  <c r="D668" i="4"/>
  <c r="A669" i="4"/>
  <c r="B669" i="4"/>
  <c r="C669" i="4"/>
  <c r="D669" i="4"/>
  <c r="A670" i="4"/>
  <c r="B670" i="4"/>
  <c r="C670" i="4"/>
  <c r="D670" i="4"/>
  <c r="A671" i="4"/>
  <c r="B671" i="4"/>
  <c r="C671" i="4"/>
  <c r="D671" i="4"/>
  <c r="A672" i="4"/>
  <c r="B672" i="4"/>
  <c r="C672" i="4"/>
  <c r="D672" i="4"/>
  <c r="A673" i="4"/>
  <c r="B673" i="4"/>
  <c r="C673" i="4"/>
  <c r="D673" i="4"/>
  <c r="A674" i="4"/>
  <c r="B674" i="4"/>
  <c r="C674" i="4"/>
  <c r="D674" i="4"/>
  <c r="A675" i="4"/>
  <c r="B675" i="4"/>
  <c r="C675" i="4"/>
  <c r="D675" i="4"/>
  <c r="A676" i="4"/>
  <c r="B676" i="4"/>
  <c r="C676" i="4"/>
  <c r="D676" i="4"/>
  <c r="A677" i="4"/>
  <c r="B677" i="4"/>
  <c r="C677" i="4"/>
  <c r="D677" i="4"/>
  <c r="A678" i="4"/>
  <c r="B678" i="4"/>
  <c r="C678" i="4"/>
  <c r="D678" i="4"/>
  <c r="A679" i="4"/>
  <c r="B679" i="4"/>
  <c r="C679" i="4"/>
  <c r="D679" i="4"/>
  <c r="A680" i="4"/>
  <c r="B680" i="4"/>
  <c r="C680" i="4"/>
  <c r="D680" i="4"/>
  <c r="A681" i="4"/>
  <c r="B681" i="4"/>
  <c r="C681" i="4"/>
  <c r="D681" i="4"/>
  <c r="A682" i="4"/>
  <c r="B682" i="4"/>
  <c r="C682" i="4"/>
  <c r="D682" i="4"/>
  <c r="A683" i="4"/>
  <c r="B683" i="4"/>
  <c r="C683" i="4"/>
  <c r="D683" i="4"/>
  <c r="A684" i="4"/>
  <c r="B684" i="4"/>
  <c r="C684" i="4"/>
  <c r="D684" i="4"/>
  <c r="A685" i="4"/>
  <c r="B685" i="4"/>
  <c r="C685" i="4"/>
  <c r="D685" i="4"/>
  <c r="A686" i="4"/>
  <c r="B686" i="4"/>
  <c r="C686" i="4"/>
  <c r="D686" i="4"/>
  <c r="A687" i="4"/>
  <c r="B687" i="4"/>
  <c r="C687" i="4"/>
  <c r="D687" i="4"/>
  <c r="A688" i="4"/>
  <c r="B688" i="4"/>
  <c r="C688" i="4"/>
  <c r="D688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335" i="4"/>
  <c r="B335" i="4"/>
  <c r="C335" i="4"/>
  <c r="D335" i="4"/>
  <c r="A336" i="4"/>
  <c r="B336" i="4"/>
  <c r="C336" i="4"/>
  <c r="D336" i="4"/>
  <c r="I336" i="4" s="1"/>
  <c r="A312" i="4"/>
  <c r="B312" i="4"/>
  <c r="C312" i="4"/>
  <c r="D312" i="4"/>
  <c r="A313" i="4"/>
  <c r="B313" i="4"/>
  <c r="C313" i="4"/>
  <c r="D313" i="4"/>
  <c r="A314" i="4"/>
  <c r="B314" i="4"/>
  <c r="C314" i="4"/>
  <c r="D314" i="4"/>
  <c r="A315" i="4"/>
  <c r="B315" i="4"/>
  <c r="C315" i="4"/>
  <c r="D315" i="4"/>
  <c r="A316" i="4"/>
  <c r="B316" i="4"/>
  <c r="C316" i="4"/>
  <c r="D316" i="4"/>
  <c r="I316" i="4" s="1"/>
  <c r="A317" i="4"/>
  <c r="B317" i="4"/>
  <c r="C317" i="4"/>
  <c r="D317" i="4"/>
  <c r="A318" i="4"/>
  <c r="B318" i="4"/>
  <c r="C318" i="4"/>
  <c r="D318" i="4"/>
  <c r="A319" i="4"/>
  <c r="B319" i="4"/>
  <c r="C319" i="4"/>
  <c r="D319" i="4"/>
  <c r="A320" i="4"/>
  <c r="B320" i="4"/>
  <c r="C320" i="4"/>
  <c r="D320" i="4"/>
  <c r="I320" i="4" s="1"/>
  <c r="A321" i="4"/>
  <c r="B321" i="4"/>
  <c r="C321" i="4"/>
  <c r="D321" i="4"/>
  <c r="A322" i="4"/>
  <c r="B322" i="4"/>
  <c r="C322" i="4"/>
  <c r="D322" i="4"/>
  <c r="A323" i="4"/>
  <c r="B323" i="4"/>
  <c r="C323" i="4"/>
  <c r="D323" i="4"/>
  <c r="A324" i="4"/>
  <c r="B324" i="4"/>
  <c r="C324" i="4"/>
  <c r="D324" i="4"/>
  <c r="A325" i="4"/>
  <c r="B325" i="4"/>
  <c r="C325" i="4"/>
  <c r="D325" i="4"/>
  <c r="A326" i="4"/>
  <c r="B326" i="4"/>
  <c r="C326" i="4"/>
  <c r="D326" i="4"/>
  <c r="A327" i="4"/>
  <c r="B327" i="4"/>
  <c r="C327" i="4"/>
  <c r="D327" i="4"/>
  <c r="A328" i="4"/>
  <c r="B328" i="4"/>
  <c r="C328" i="4"/>
  <c r="D328" i="4"/>
  <c r="A329" i="4"/>
  <c r="B329" i="4"/>
  <c r="C329" i="4"/>
  <c r="D329" i="4"/>
  <c r="A330" i="4"/>
  <c r="B330" i="4"/>
  <c r="C330" i="4"/>
  <c r="D330" i="4"/>
  <c r="A331" i="4"/>
  <c r="B331" i="4"/>
  <c r="C331" i="4"/>
  <c r="D331" i="4"/>
  <c r="A332" i="4"/>
  <c r="B332" i="4"/>
  <c r="C332" i="4"/>
  <c r="D332" i="4"/>
  <c r="A333" i="4"/>
  <c r="B333" i="4"/>
  <c r="C333" i="4"/>
  <c r="D333" i="4"/>
  <c r="A334" i="4"/>
  <c r="B334" i="4"/>
  <c r="C334" i="4"/>
  <c r="D334" i="4"/>
  <c r="A194" i="4"/>
  <c r="B194" i="4"/>
  <c r="A195" i="4"/>
  <c r="B195" i="4"/>
  <c r="C195" i="4"/>
  <c r="D195" i="4"/>
  <c r="A196" i="4"/>
  <c r="B196" i="4"/>
  <c r="C196" i="4"/>
  <c r="D196" i="4"/>
  <c r="A197" i="4"/>
  <c r="B197" i="4"/>
  <c r="C197" i="4"/>
  <c r="D197" i="4"/>
  <c r="A198" i="4"/>
  <c r="B198" i="4"/>
  <c r="C198" i="4"/>
  <c r="D198" i="4"/>
  <c r="I198" i="4" s="1"/>
  <c r="A199" i="4"/>
  <c r="B199" i="4"/>
  <c r="C199" i="4"/>
  <c r="D199" i="4"/>
  <c r="A200" i="4"/>
  <c r="B200" i="4"/>
  <c r="C200" i="4"/>
  <c r="D200" i="4"/>
  <c r="A201" i="4"/>
  <c r="B201" i="4"/>
  <c r="C201" i="4"/>
  <c r="D201" i="4"/>
  <c r="A202" i="4"/>
  <c r="B202" i="4"/>
  <c r="C202" i="4"/>
  <c r="D202" i="4"/>
  <c r="I202" i="4" s="1"/>
  <c r="A203" i="4"/>
  <c r="B203" i="4"/>
  <c r="C203" i="4"/>
  <c r="D203" i="4"/>
  <c r="D1026" i="4"/>
  <c r="C1026" i="4"/>
  <c r="B1026" i="4"/>
  <c r="A1026" i="4"/>
  <c r="D774" i="4"/>
  <c r="C774" i="4"/>
  <c r="B774" i="4"/>
  <c r="A774" i="4"/>
  <c r="A834" i="4" s="1"/>
  <c r="D663" i="4"/>
  <c r="C663" i="4"/>
  <c r="B663" i="4"/>
  <c r="A663" i="4"/>
  <c r="D487" i="4"/>
  <c r="C487" i="4"/>
  <c r="B487" i="4"/>
  <c r="A487" i="4"/>
  <c r="D311" i="4"/>
  <c r="I311" i="4" s="1"/>
  <c r="C311" i="4"/>
  <c r="B311" i="4"/>
  <c r="A311" i="4"/>
  <c r="D1025" i="4"/>
  <c r="C1025" i="4"/>
  <c r="B1025" i="4"/>
  <c r="A1025" i="4"/>
  <c r="A1190" i="4" s="1"/>
  <c r="D662" i="4"/>
  <c r="C662" i="4"/>
  <c r="B662" i="4"/>
  <c r="A662" i="4"/>
  <c r="D486" i="4"/>
  <c r="C486" i="4"/>
  <c r="B486" i="4"/>
  <c r="A486" i="4"/>
  <c r="D310" i="4"/>
  <c r="C310" i="4"/>
  <c r="B310" i="4"/>
  <c r="A310" i="4"/>
  <c r="D1024" i="4"/>
  <c r="C1024" i="4"/>
  <c r="B1024" i="4"/>
  <c r="A1024" i="4"/>
  <c r="D661" i="4"/>
  <c r="C661" i="4"/>
  <c r="B661" i="4"/>
  <c r="A661" i="4"/>
  <c r="D485" i="4"/>
  <c r="C485" i="4"/>
  <c r="B485" i="4"/>
  <c r="A485" i="4"/>
  <c r="D309" i="4"/>
  <c r="C309" i="4"/>
  <c r="B309" i="4"/>
  <c r="A309" i="4"/>
  <c r="D1023" i="4"/>
  <c r="C1023" i="4"/>
  <c r="B1023" i="4"/>
  <c r="A1023" i="4"/>
  <c r="D1022" i="4"/>
  <c r="C1022" i="4"/>
  <c r="B1022" i="4"/>
  <c r="A1022" i="4"/>
  <c r="D1021" i="4"/>
  <c r="C1021" i="4"/>
  <c r="B1021" i="4"/>
  <c r="A1021" i="4"/>
  <c r="D1020" i="4"/>
  <c r="C1020" i="4"/>
  <c r="B1020" i="4"/>
  <c r="A1020" i="4"/>
  <c r="A1185" i="4" s="1"/>
  <c r="D1019" i="4"/>
  <c r="C1019" i="4"/>
  <c r="B1019" i="4"/>
  <c r="A1019" i="4"/>
  <c r="D1018" i="4"/>
  <c r="C1018" i="4"/>
  <c r="B1018" i="4"/>
  <c r="A1018" i="4"/>
  <c r="D1017" i="4"/>
  <c r="C1017" i="4"/>
  <c r="B1017" i="4"/>
  <c r="A1017" i="4"/>
  <c r="D1016" i="4"/>
  <c r="C1016" i="4"/>
  <c r="B1016" i="4"/>
  <c r="A1016" i="4"/>
  <c r="D1015" i="4"/>
  <c r="C1015" i="4"/>
  <c r="B1015" i="4"/>
  <c r="A1015" i="4"/>
  <c r="D1014" i="4"/>
  <c r="C1014" i="4"/>
  <c r="B1014" i="4"/>
  <c r="A1014" i="4"/>
  <c r="A1344" i="4" s="1"/>
  <c r="D1013" i="4"/>
  <c r="C1013" i="4"/>
  <c r="C1190" i="4" s="1"/>
  <c r="B1013" i="4"/>
  <c r="A1013" i="4"/>
  <c r="D1012" i="4"/>
  <c r="C1012" i="4"/>
  <c r="B1012" i="4"/>
  <c r="A1012" i="4"/>
  <c r="D773" i="4"/>
  <c r="C773" i="4"/>
  <c r="B773" i="4"/>
  <c r="A773" i="4"/>
  <c r="A833" i="4" s="1"/>
  <c r="D772" i="4"/>
  <c r="C772" i="4"/>
  <c r="B772" i="4"/>
  <c r="A772" i="4"/>
  <c r="A832" i="4" s="1"/>
  <c r="D771" i="4"/>
  <c r="C771" i="4"/>
  <c r="B771" i="4"/>
  <c r="A771" i="4"/>
  <c r="D770" i="4"/>
  <c r="C770" i="4"/>
  <c r="B770" i="4"/>
  <c r="A770" i="4"/>
  <c r="D660" i="4"/>
  <c r="C660" i="4"/>
  <c r="B660" i="4"/>
  <c r="A660" i="4"/>
  <c r="D659" i="4"/>
  <c r="C659" i="4"/>
  <c r="B659" i="4"/>
  <c r="A659" i="4"/>
  <c r="D658" i="4"/>
  <c r="C658" i="4"/>
  <c r="B658" i="4"/>
  <c r="A658" i="4"/>
  <c r="D657" i="4"/>
  <c r="C657" i="4"/>
  <c r="B657" i="4"/>
  <c r="A657" i="4"/>
  <c r="D656" i="4"/>
  <c r="C656" i="4"/>
  <c r="B656" i="4"/>
  <c r="A656" i="4"/>
  <c r="D655" i="4"/>
  <c r="C655" i="4"/>
  <c r="B655" i="4"/>
  <c r="A655" i="4"/>
  <c r="D654" i="4"/>
  <c r="C654" i="4"/>
  <c r="B654" i="4"/>
  <c r="A654" i="4"/>
  <c r="D653" i="4"/>
  <c r="C653" i="4"/>
  <c r="B653" i="4"/>
  <c r="A653" i="4"/>
  <c r="D652" i="4"/>
  <c r="C652" i="4"/>
  <c r="B652" i="4"/>
  <c r="A652" i="4"/>
  <c r="D651" i="4"/>
  <c r="C651" i="4"/>
  <c r="B651" i="4"/>
  <c r="A651" i="4"/>
  <c r="D650" i="4"/>
  <c r="C650" i="4"/>
  <c r="B650" i="4"/>
  <c r="A650" i="4"/>
  <c r="D649" i="4"/>
  <c r="C649" i="4"/>
  <c r="B649" i="4"/>
  <c r="A649" i="4"/>
  <c r="D484" i="4"/>
  <c r="C484" i="4"/>
  <c r="B484" i="4"/>
  <c r="A484" i="4"/>
  <c r="D483" i="4"/>
  <c r="C483" i="4"/>
  <c r="B483" i="4"/>
  <c r="A483" i="4"/>
  <c r="D482" i="4"/>
  <c r="C482" i="4"/>
  <c r="B482" i="4"/>
  <c r="A482" i="4"/>
  <c r="D481" i="4"/>
  <c r="C481" i="4"/>
  <c r="B481" i="4"/>
  <c r="A481" i="4"/>
  <c r="D480" i="4"/>
  <c r="C480" i="4"/>
  <c r="B480" i="4"/>
  <c r="A480" i="4"/>
  <c r="D479" i="4"/>
  <c r="C479" i="4"/>
  <c r="B479" i="4"/>
  <c r="A479" i="4"/>
  <c r="D478" i="4"/>
  <c r="C478" i="4"/>
  <c r="B478" i="4"/>
  <c r="A478" i="4"/>
  <c r="D477" i="4"/>
  <c r="C477" i="4"/>
  <c r="B477" i="4"/>
  <c r="A477" i="4"/>
  <c r="D476" i="4"/>
  <c r="C476" i="4"/>
  <c r="B476" i="4"/>
  <c r="A476" i="4"/>
  <c r="D475" i="4"/>
  <c r="C475" i="4"/>
  <c r="B475" i="4"/>
  <c r="A475" i="4"/>
  <c r="D474" i="4"/>
  <c r="C474" i="4"/>
  <c r="B474" i="4"/>
  <c r="A474" i="4"/>
  <c r="D473" i="4"/>
  <c r="C473" i="4"/>
  <c r="B473" i="4"/>
  <c r="A473" i="4"/>
  <c r="D308" i="4"/>
  <c r="C308" i="4"/>
  <c r="B308" i="4"/>
  <c r="A308" i="4"/>
  <c r="D307" i="4"/>
  <c r="I307" i="4" s="1"/>
  <c r="C307" i="4"/>
  <c r="B307" i="4"/>
  <c r="A307" i="4"/>
  <c r="D306" i="4"/>
  <c r="C306" i="4"/>
  <c r="B306" i="4"/>
  <c r="A306" i="4"/>
  <c r="D305" i="4"/>
  <c r="C305" i="4"/>
  <c r="B305" i="4"/>
  <c r="A305" i="4"/>
  <c r="D304" i="4"/>
  <c r="C304" i="4"/>
  <c r="B304" i="4"/>
  <c r="A304" i="4"/>
  <c r="D303" i="4"/>
  <c r="I303" i="4" s="1"/>
  <c r="C303" i="4"/>
  <c r="B303" i="4"/>
  <c r="A303" i="4"/>
  <c r="D302" i="4"/>
  <c r="C302" i="4"/>
  <c r="B302" i="4"/>
  <c r="A302" i="4"/>
  <c r="D301" i="4"/>
  <c r="C301" i="4"/>
  <c r="B301" i="4"/>
  <c r="A301" i="4"/>
  <c r="D300" i="4"/>
  <c r="C300" i="4"/>
  <c r="B300" i="4"/>
  <c r="A300" i="4"/>
  <c r="D299" i="4"/>
  <c r="I299" i="4" s="1"/>
  <c r="C299" i="4"/>
  <c r="B299" i="4"/>
  <c r="A299" i="4"/>
  <c r="D298" i="4"/>
  <c r="C298" i="4"/>
  <c r="B298" i="4"/>
  <c r="A298" i="4"/>
  <c r="D297" i="4"/>
  <c r="C297" i="4"/>
  <c r="B297" i="4"/>
  <c r="A297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A737" i="4"/>
  <c r="B737" i="4"/>
  <c r="D737" i="4"/>
  <c r="A738" i="4"/>
  <c r="B738" i="4"/>
  <c r="D738" i="4"/>
  <c r="A739" i="4"/>
  <c r="B739" i="4"/>
  <c r="D739" i="4"/>
  <c r="A740" i="4"/>
  <c r="B740" i="4"/>
  <c r="D740" i="4"/>
  <c r="A741" i="4"/>
  <c r="A801" i="4" s="1"/>
  <c r="B741" i="4"/>
  <c r="B861" i="4" s="1"/>
  <c r="D741" i="4"/>
  <c r="D861" i="4" s="1"/>
  <c r="A742" i="4"/>
  <c r="B742" i="4"/>
  <c r="D742" i="4"/>
  <c r="A743" i="4"/>
  <c r="B743" i="4"/>
  <c r="D743" i="4"/>
  <c r="D863" i="4" s="1"/>
  <c r="A744" i="4"/>
  <c r="A804" i="4" s="1"/>
  <c r="B744" i="4"/>
  <c r="D744" i="4"/>
  <c r="D864" i="4" s="1"/>
  <c r="A745" i="4"/>
  <c r="A805" i="4" s="1"/>
  <c r="B745" i="4"/>
  <c r="B805" i="4" s="1"/>
  <c r="D745" i="4"/>
  <c r="D805" i="4" s="1"/>
  <c r="A746" i="4"/>
  <c r="A866" i="4" s="1"/>
  <c r="B746" i="4"/>
  <c r="D746" i="4"/>
  <c r="D866" i="4" s="1"/>
  <c r="A747" i="4"/>
  <c r="B747" i="4"/>
  <c r="B867" i="4" s="1"/>
  <c r="D747" i="4"/>
  <c r="D807" i="4" s="1"/>
  <c r="A748" i="4"/>
  <c r="B748" i="4"/>
  <c r="D748" i="4"/>
  <c r="D868" i="4" s="1"/>
  <c r="A749" i="4"/>
  <c r="A809" i="4" s="1"/>
  <c r="B749" i="4"/>
  <c r="B869" i="4" s="1"/>
  <c r="D749" i="4"/>
  <c r="A750" i="4"/>
  <c r="B750" i="4"/>
  <c r="D750" i="4"/>
  <c r="D810" i="4" s="1"/>
  <c r="A751" i="4"/>
  <c r="A871" i="4" s="1"/>
  <c r="B751" i="4"/>
  <c r="B871" i="4" s="1"/>
  <c r="D751" i="4"/>
  <c r="A752" i="4"/>
  <c r="A812" i="4" s="1"/>
  <c r="B752" i="4"/>
  <c r="B872" i="4" s="1"/>
  <c r="D752" i="4"/>
  <c r="A753" i="4"/>
  <c r="A813" i="4" s="1"/>
  <c r="B753" i="4"/>
  <c r="D753" i="4"/>
  <c r="A754" i="4"/>
  <c r="B754" i="4"/>
  <c r="D754" i="4"/>
  <c r="A755" i="4"/>
  <c r="B755" i="4"/>
  <c r="B815" i="4" s="1"/>
  <c r="D755" i="4"/>
  <c r="A756" i="4"/>
  <c r="B756" i="4"/>
  <c r="D756" i="4"/>
  <c r="A757" i="4"/>
  <c r="A877" i="4" s="1"/>
  <c r="B757" i="4"/>
  <c r="D757" i="4"/>
  <c r="D877" i="4" s="1"/>
  <c r="A758" i="4"/>
  <c r="B758" i="4"/>
  <c r="D758" i="4"/>
  <c r="A759" i="4"/>
  <c r="B759" i="4"/>
  <c r="D759" i="4"/>
  <c r="D879" i="4" s="1"/>
  <c r="A760" i="4"/>
  <c r="B760" i="4"/>
  <c r="B820" i="4" s="1"/>
  <c r="D760" i="4"/>
  <c r="D820" i="4" s="1"/>
  <c r="A761" i="4"/>
  <c r="A881" i="4" s="1"/>
  <c r="B761" i="4"/>
  <c r="D761" i="4"/>
  <c r="A762" i="4"/>
  <c r="A822" i="4" s="1"/>
  <c r="B762" i="4"/>
  <c r="D762" i="4"/>
  <c r="A763" i="4"/>
  <c r="A883" i="4" s="1"/>
  <c r="B763" i="4"/>
  <c r="B883" i="4" s="1"/>
  <c r="D763" i="4"/>
  <c r="D823" i="4" s="1"/>
  <c r="A764" i="4"/>
  <c r="B764" i="4"/>
  <c r="B884" i="4" s="1"/>
  <c r="D764" i="4"/>
  <c r="D824" i="4" s="1"/>
  <c r="A765" i="4"/>
  <c r="B765" i="4"/>
  <c r="B885" i="4" s="1"/>
  <c r="D765" i="4"/>
  <c r="D885" i="4" s="1"/>
  <c r="A766" i="4"/>
  <c r="B766" i="4"/>
  <c r="B890" i="4" s="1"/>
  <c r="D766" i="4"/>
  <c r="A767" i="4"/>
  <c r="A887" i="4" s="1"/>
  <c r="B767" i="4"/>
  <c r="D767" i="4"/>
  <c r="A768" i="4"/>
  <c r="B768" i="4"/>
  <c r="B888" i="4" s="1"/>
  <c r="D768" i="4"/>
  <c r="A769" i="4"/>
  <c r="A889" i="4" s="1"/>
  <c r="B769" i="4"/>
  <c r="D769" i="4"/>
  <c r="D736" i="4"/>
  <c r="A1006" i="4"/>
  <c r="B1006" i="4"/>
  <c r="C1006" i="4"/>
  <c r="D1006" i="4"/>
  <c r="A1007" i="4"/>
  <c r="B1007" i="4"/>
  <c r="C1007" i="4"/>
  <c r="D1007" i="4"/>
  <c r="A1008" i="4"/>
  <c r="B1008" i="4"/>
  <c r="C1008" i="4"/>
  <c r="D1008" i="4"/>
  <c r="A1009" i="4"/>
  <c r="A1339" i="4" s="1"/>
  <c r="B1009" i="4"/>
  <c r="C1009" i="4"/>
  <c r="D1009" i="4"/>
  <c r="A1010" i="4"/>
  <c r="B1010" i="4"/>
  <c r="C1010" i="4"/>
  <c r="D1010" i="4"/>
  <c r="A1011" i="4"/>
  <c r="A1341" i="4" s="1"/>
  <c r="B1011" i="4"/>
  <c r="C1011" i="4"/>
  <c r="D1011" i="4"/>
  <c r="A922" i="4"/>
  <c r="B922" i="4"/>
  <c r="C922" i="4"/>
  <c r="D922" i="4"/>
  <c r="A923" i="4"/>
  <c r="B923" i="4"/>
  <c r="C923" i="4"/>
  <c r="D923" i="4"/>
  <c r="A924" i="4"/>
  <c r="B924" i="4"/>
  <c r="C924" i="4"/>
  <c r="D924" i="4"/>
  <c r="A925" i="4"/>
  <c r="B925" i="4"/>
  <c r="C925" i="4"/>
  <c r="D925" i="4"/>
  <c r="A926" i="4"/>
  <c r="B926" i="4"/>
  <c r="C926" i="4"/>
  <c r="D926" i="4"/>
  <c r="A927" i="4"/>
  <c r="B927" i="4"/>
  <c r="C927" i="4"/>
  <c r="D927" i="4"/>
  <c r="A928" i="4"/>
  <c r="B928" i="4"/>
  <c r="C928" i="4"/>
  <c r="D928" i="4"/>
  <c r="A929" i="4"/>
  <c r="B929" i="4"/>
  <c r="C929" i="4"/>
  <c r="D929" i="4"/>
  <c r="A930" i="4"/>
  <c r="B930" i="4"/>
  <c r="C930" i="4"/>
  <c r="D930" i="4"/>
  <c r="A931" i="4"/>
  <c r="B931" i="4"/>
  <c r="C931" i="4"/>
  <c r="D931" i="4"/>
  <c r="A932" i="4"/>
  <c r="B932" i="4"/>
  <c r="C932" i="4"/>
  <c r="D932" i="4"/>
  <c r="A934" i="4"/>
  <c r="A1099" i="4" s="1"/>
  <c r="B934" i="4"/>
  <c r="C934" i="4"/>
  <c r="D934" i="4"/>
  <c r="D1264" i="4" s="1"/>
  <c r="A935" i="4"/>
  <c r="A1100" i="4" s="1"/>
  <c r="B935" i="4"/>
  <c r="B1100" i="4" s="1"/>
  <c r="C935" i="4"/>
  <c r="C1265" i="4" s="1"/>
  <c r="D935" i="4"/>
  <c r="A936" i="4"/>
  <c r="B936" i="4"/>
  <c r="B1101" i="4" s="1"/>
  <c r="C936" i="4"/>
  <c r="D936" i="4"/>
  <c r="D1101" i="4" s="1"/>
  <c r="A937" i="4"/>
  <c r="B937" i="4"/>
  <c r="B1267" i="4" s="1"/>
  <c r="C937" i="4"/>
  <c r="D937" i="4"/>
  <c r="A938" i="4"/>
  <c r="A1268" i="4" s="1"/>
  <c r="B938" i="4"/>
  <c r="B1268" i="4" s="1"/>
  <c r="C938" i="4"/>
  <c r="D938" i="4"/>
  <c r="D1103" i="4" s="1"/>
  <c r="A939" i="4"/>
  <c r="B939" i="4"/>
  <c r="B1269" i="4" s="1"/>
  <c r="C939" i="4"/>
  <c r="D939" i="4"/>
  <c r="D1104" i="4" s="1"/>
  <c r="A940" i="4"/>
  <c r="B940" i="4"/>
  <c r="B1105" i="4" s="1"/>
  <c r="C940" i="4"/>
  <c r="C1270" i="4" s="1"/>
  <c r="D940" i="4"/>
  <c r="D1270" i="4" s="1"/>
  <c r="A941" i="4"/>
  <c r="B941" i="4"/>
  <c r="C941" i="4"/>
  <c r="D941" i="4"/>
  <c r="D1106" i="4" s="1"/>
  <c r="A942" i="4"/>
  <c r="A1107" i="4" s="1"/>
  <c r="B942" i="4"/>
  <c r="C942" i="4"/>
  <c r="D942" i="4"/>
  <c r="D1107" i="4" s="1"/>
  <c r="A943" i="4"/>
  <c r="B943" i="4"/>
  <c r="B1108" i="4" s="1"/>
  <c r="C943" i="4"/>
  <c r="D943" i="4"/>
  <c r="A944" i="4"/>
  <c r="A1274" i="4" s="1"/>
  <c r="B944" i="4"/>
  <c r="B1109" i="4" s="1"/>
  <c r="C944" i="4"/>
  <c r="C1274" i="4" s="1"/>
  <c r="D944" i="4"/>
  <c r="D1109" i="4" s="1"/>
  <c r="A946" i="4"/>
  <c r="B946" i="4"/>
  <c r="B1276" i="4" s="1"/>
  <c r="C946" i="4"/>
  <c r="C1276" i="4" s="1"/>
  <c r="D946" i="4"/>
  <c r="D1276" i="4" s="1"/>
  <c r="A947" i="4"/>
  <c r="A1112" i="4" s="1"/>
  <c r="B947" i="4"/>
  <c r="B1112" i="4" s="1"/>
  <c r="C947" i="4"/>
  <c r="C1112" i="4" s="1"/>
  <c r="D947" i="4"/>
  <c r="D1277" i="4" s="1"/>
  <c r="A948" i="4"/>
  <c r="A1278" i="4" s="1"/>
  <c r="B948" i="4"/>
  <c r="B1278" i="4" s="1"/>
  <c r="C948" i="4"/>
  <c r="C1278" i="4" s="1"/>
  <c r="D948" i="4"/>
  <c r="D1113" i="4" s="1"/>
  <c r="A949" i="4"/>
  <c r="A1114" i="4" s="1"/>
  <c r="B949" i="4"/>
  <c r="B1114" i="4" s="1"/>
  <c r="C949" i="4"/>
  <c r="C1114" i="4" s="1"/>
  <c r="D949" i="4"/>
  <c r="D1279" i="4" s="1"/>
  <c r="A950" i="4"/>
  <c r="A1280" i="4" s="1"/>
  <c r="B950" i="4"/>
  <c r="C950" i="4"/>
  <c r="C1115" i="4" s="1"/>
  <c r="D950" i="4"/>
  <c r="A951" i="4"/>
  <c r="A1281" i="4" s="1"/>
  <c r="B951" i="4"/>
  <c r="B1281" i="4" s="1"/>
  <c r="C951" i="4"/>
  <c r="C1116" i="4" s="1"/>
  <c r="D951" i="4"/>
  <c r="A952" i="4"/>
  <c r="B952" i="4"/>
  <c r="B1282" i="4" s="1"/>
  <c r="C952" i="4"/>
  <c r="D952" i="4"/>
  <c r="A953" i="4"/>
  <c r="B953" i="4"/>
  <c r="C953" i="4"/>
  <c r="C1283" i="4" s="1"/>
  <c r="D953" i="4"/>
  <c r="D1283" i="4" s="1"/>
  <c r="A954" i="4"/>
  <c r="B954" i="4"/>
  <c r="B1119" i="4" s="1"/>
  <c r="C954" i="4"/>
  <c r="C1119" i="4" s="1"/>
  <c r="D954" i="4"/>
  <c r="D1284" i="4" s="1"/>
  <c r="A955" i="4"/>
  <c r="B955" i="4"/>
  <c r="B1285" i="4" s="1"/>
  <c r="C955" i="4"/>
  <c r="D955" i="4"/>
  <c r="A956" i="4"/>
  <c r="B956" i="4"/>
  <c r="C956" i="4"/>
  <c r="C1121" i="4" s="1"/>
  <c r="D956" i="4"/>
  <c r="D1286" i="4" s="1"/>
  <c r="A958" i="4"/>
  <c r="B958" i="4"/>
  <c r="B1288" i="4" s="1"/>
  <c r="C958" i="4"/>
  <c r="D958" i="4"/>
  <c r="D1288" i="4" s="1"/>
  <c r="A959" i="4"/>
  <c r="B959" i="4"/>
  <c r="B1124" i="4" s="1"/>
  <c r="C959" i="4"/>
  <c r="C1124" i="4" s="1"/>
  <c r="D959" i="4"/>
  <c r="A960" i="4"/>
  <c r="A1125" i="4" s="1"/>
  <c r="B960" i="4"/>
  <c r="C960" i="4"/>
  <c r="C1290" i="4" s="1"/>
  <c r="D960" i="4"/>
  <c r="D1125" i="4" s="1"/>
  <c r="A961" i="4"/>
  <c r="B961" i="4"/>
  <c r="B1291" i="4" s="1"/>
  <c r="C961" i="4"/>
  <c r="C1126" i="4" s="1"/>
  <c r="D961" i="4"/>
  <c r="D1291" i="4" s="1"/>
  <c r="A962" i="4"/>
  <c r="A1292" i="4" s="1"/>
  <c r="B962" i="4"/>
  <c r="B1127" i="4" s="1"/>
  <c r="C962" i="4"/>
  <c r="C1292" i="4" s="1"/>
  <c r="D962" i="4"/>
  <c r="D1292" i="4" s="1"/>
  <c r="A963" i="4"/>
  <c r="A1293" i="4" s="1"/>
  <c r="B963" i="4"/>
  <c r="B1293" i="4" s="1"/>
  <c r="C963" i="4"/>
  <c r="C1128" i="4" s="1"/>
  <c r="D963" i="4"/>
  <c r="D1293" i="4" s="1"/>
  <c r="A964" i="4"/>
  <c r="A1294" i="4" s="1"/>
  <c r="B964" i="4"/>
  <c r="C964" i="4"/>
  <c r="D964" i="4"/>
  <c r="A965" i="4"/>
  <c r="A1295" i="4" s="1"/>
  <c r="B965" i="4"/>
  <c r="B1295" i="4" s="1"/>
  <c r="C965" i="4"/>
  <c r="D965" i="4"/>
  <c r="D1130" i="4" s="1"/>
  <c r="A966" i="4"/>
  <c r="B966" i="4"/>
  <c r="B1131" i="4" s="1"/>
  <c r="C966" i="4"/>
  <c r="C1296" i="4" s="1"/>
  <c r="D966" i="4"/>
  <c r="A967" i="4"/>
  <c r="A1297" i="4" s="1"/>
  <c r="B967" i="4"/>
  <c r="C967" i="4"/>
  <c r="C1132" i="4" s="1"/>
  <c r="D967" i="4"/>
  <c r="A968" i="4"/>
  <c r="B968" i="4"/>
  <c r="C968" i="4"/>
  <c r="D968" i="4"/>
  <c r="A970" i="4"/>
  <c r="A1300" i="4" s="1"/>
  <c r="B970" i="4"/>
  <c r="B1300" i="4" s="1"/>
  <c r="C970" i="4"/>
  <c r="D970" i="4"/>
  <c r="D1300" i="4" s="1"/>
  <c r="A971" i="4"/>
  <c r="A1301" i="4" s="1"/>
  <c r="B971" i="4"/>
  <c r="B1136" i="4" s="1"/>
  <c r="C971" i="4"/>
  <c r="D971" i="4"/>
  <c r="D1301" i="4" s="1"/>
  <c r="A972" i="4"/>
  <c r="A1302" i="4" s="1"/>
  <c r="B972" i="4"/>
  <c r="B1302" i="4" s="1"/>
  <c r="C972" i="4"/>
  <c r="C1302" i="4" s="1"/>
  <c r="D972" i="4"/>
  <c r="A973" i="4"/>
  <c r="A1138" i="4" s="1"/>
  <c r="B973" i="4"/>
  <c r="C973" i="4"/>
  <c r="C1303" i="4" s="1"/>
  <c r="D973" i="4"/>
  <c r="A974" i="4"/>
  <c r="A1304" i="4" s="1"/>
  <c r="B974" i="4"/>
  <c r="C974" i="4"/>
  <c r="D974" i="4"/>
  <c r="D1304" i="4" s="1"/>
  <c r="A975" i="4"/>
  <c r="B975" i="4"/>
  <c r="B1305" i="4" s="1"/>
  <c r="C975" i="4"/>
  <c r="D975" i="4"/>
  <c r="D1140" i="4" s="1"/>
  <c r="A976" i="4"/>
  <c r="B976" i="4"/>
  <c r="B1306" i="4" s="1"/>
  <c r="C976" i="4"/>
  <c r="C1141" i="4" s="1"/>
  <c r="D976" i="4"/>
  <c r="A977" i="4"/>
  <c r="B977" i="4"/>
  <c r="C977" i="4"/>
  <c r="C1307" i="4" s="1"/>
  <c r="D977" i="4"/>
  <c r="A978" i="4"/>
  <c r="A1143" i="4" s="1"/>
  <c r="B978" i="4"/>
  <c r="B1143" i="4" s="1"/>
  <c r="C978" i="4"/>
  <c r="C1308" i="4" s="1"/>
  <c r="D978" i="4"/>
  <c r="D1308" i="4" s="1"/>
  <c r="A979" i="4"/>
  <c r="B979" i="4"/>
  <c r="B1309" i="4" s="1"/>
  <c r="C979" i="4"/>
  <c r="C1309" i="4" s="1"/>
  <c r="D979" i="4"/>
  <c r="D1309" i="4" s="1"/>
  <c r="A980" i="4"/>
  <c r="A1145" i="4" s="1"/>
  <c r="B980" i="4"/>
  <c r="C980" i="4"/>
  <c r="C1310" i="4" s="1"/>
  <c r="D980" i="4"/>
  <c r="A982" i="4"/>
  <c r="B982" i="4"/>
  <c r="B1312" i="4" s="1"/>
  <c r="C982" i="4"/>
  <c r="C1147" i="4" s="1"/>
  <c r="D982" i="4"/>
  <c r="A983" i="4"/>
  <c r="B983" i="4"/>
  <c r="C983" i="4"/>
  <c r="D983" i="4"/>
  <c r="D1148" i="4" s="1"/>
  <c r="A984" i="4"/>
  <c r="A1149" i="4" s="1"/>
  <c r="B984" i="4"/>
  <c r="C984" i="4"/>
  <c r="C1314" i="4" s="1"/>
  <c r="D984" i="4"/>
  <c r="A985" i="4"/>
  <c r="B985" i="4"/>
  <c r="B1315" i="4" s="1"/>
  <c r="C985" i="4"/>
  <c r="C1150" i="4" s="1"/>
  <c r="D985" i="4"/>
  <c r="D1150" i="4" s="1"/>
  <c r="A986" i="4"/>
  <c r="A1316" i="4" s="1"/>
  <c r="B986" i="4"/>
  <c r="C986" i="4"/>
  <c r="C1151" i="4" s="1"/>
  <c r="D986" i="4"/>
  <c r="D1151" i="4" s="1"/>
  <c r="A987" i="4"/>
  <c r="A1317" i="4" s="1"/>
  <c r="B987" i="4"/>
  <c r="C987" i="4"/>
  <c r="C1152" i="4" s="1"/>
  <c r="D987" i="4"/>
  <c r="A988" i="4"/>
  <c r="A1153" i="4" s="1"/>
  <c r="B988" i="4"/>
  <c r="C988" i="4"/>
  <c r="C1318" i="4" s="1"/>
  <c r="D988" i="4"/>
  <c r="D1318" i="4" s="1"/>
  <c r="A989" i="4"/>
  <c r="A1319" i="4" s="1"/>
  <c r="B989" i="4"/>
  <c r="C989" i="4"/>
  <c r="D989" i="4"/>
  <c r="D1154" i="4" s="1"/>
  <c r="A990" i="4"/>
  <c r="B990" i="4"/>
  <c r="C990" i="4"/>
  <c r="D990" i="4"/>
  <c r="D1155" i="4" s="1"/>
  <c r="A991" i="4"/>
  <c r="A1156" i="4" s="1"/>
  <c r="B991" i="4"/>
  <c r="B1156" i="4" s="1"/>
  <c r="C991" i="4"/>
  <c r="C1321" i="4" s="1"/>
  <c r="D991" i="4"/>
  <c r="A992" i="4"/>
  <c r="A1322" i="4" s="1"/>
  <c r="B992" i="4"/>
  <c r="B1322" i="4" s="1"/>
  <c r="C992" i="4"/>
  <c r="D992" i="4"/>
  <c r="A994" i="4"/>
  <c r="B994" i="4"/>
  <c r="B1324" i="4" s="1"/>
  <c r="C994" i="4"/>
  <c r="C1171" i="4" s="1"/>
  <c r="D994" i="4"/>
  <c r="D1159" i="4" s="1"/>
  <c r="A995" i="4"/>
  <c r="B995" i="4"/>
  <c r="B1325" i="4" s="1"/>
  <c r="C995" i="4"/>
  <c r="C1160" i="4" s="1"/>
  <c r="D995" i="4"/>
  <c r="A996" i="4"/>
  <c r="A1161" i="4" s="1"/>
  <c r="B996" i="4"/>
  <c r="B1161" i="4" s="1"/>
  <c r="C996" i="4"/>
  <c r="C1338" i="4" s="1"/>
  <c r="D996" i="4"/>
  <c r="D1161" i="4" s="1"/>
  <c r="A997" i="4"/>
  <c r="B997" i="4"/>
  <c r="B1162" i="4" s="1"/>
  <c r="C997" i="4"/>
  <c r="C1162" i="4" s="1"/>
  <c r="D997" i="4"/>
  <c r="D1327" i="4" s="1"/>
  <c r="A998" i="4"/>
  <c r="A1328" i="4" s="1"/>
  <c r="B998" i="4"/>
  <c r="B1163" i="4" s="1"/>
  <c r="C998" i="4"/>
  <c r="D998" i="4"/>
  <c r="D1328" i="4" s="1"/>
  <c r="A999" i="4"/>
  <c r="A1164" i="4" s="1"/>
  <c r="B999" i="4"/>
  <c r="B1329" i="4" s="1"/>
  <c r="C999" i="4"/>
  <c r="C1329" i="4" s="1"/>
  <c r="D999" i="4"/>
  <c r="D1164" i="4" s="1"/>
  <c r="A1000" i="4"/>
  <c r="B1000" i="4"/>
  <c r="B1165" i="4" s="1"/>
  <c r="C1000" i="4"/>
  <c r="C1165" i="4" s="1"/>
  <c r="D1000" i="4"/>
  <c r="A1001" i="4"/>
  <c r="A1166" i="4" s="1"/>
  <c r="B1001" i="4"/>
  <c r="C1001" i="4"/>
  <c r="C1331" i="4" s="1"/>
  <c r="D1001" i="4"/>
  <c r="D1166" i="4" s="1"/>
  <c r="A1002" i="4"/>
  <c r="A1167" i="4" s="1"/>
  <c r="B1002" i="4"/>
  <c r="C1002" i="4"/>
  <c r="D1002" i="4"/>
  <c r="D1332" i="4" s="1"/>
  <c r="A1003" i="4"/>
  <c r="A1333" i="4" s="1"/>
  <c r="B1003" i="4"/>
  <c r="C1003" i="4"/>
  <c r="C1168" i="4" s="1"/>
  <c r="D1003" i="4"/>
  <c r="D1333" i="4" s="1"/>
  <c r="A1004" i="4"/>
  <c r="A1334" i="4" s="1"/>
  <c r="B1004" i="4"/>
  <c r="C1004" i="4"/>
  <c r="C1169" i="4" s="1"/>
  <c r="D1004" i="4"/>
  <c r="A933" i="4"/>
  <c r="A1098" i="4" s="1"/>
  <c r="B933" i="4"/>
  <c r="C933" i="4"/>
  <c r="D933" i="4"/>
  <c r="A945" i="4"/>
  <c r="B945" i="4"/>
  <c r="C945" i="4"/>
  <c r="C1110" i="4" s="1"/>
  <c r="D945" i="4"/>
  <c r="D1110" i="4" s="1"/>
  <c r="A957" i="4"/>
  <c r="B957" i="4"/>
  <c r="C957" i="4"/>
  <c r="D957" i="4"/>
  <c r="A969" i="4"/>
  <c r="B969" i="4"/>
  <c r="C969" i="4"/>
  <c r="C1134" i="4" s="1"/>
  <c r="D969" i="4"/>
  <c r="A981" i="4"/>
  <c r="A1311" i="4" s="1"/>
  <c r="B981" i="4"/>
  <c r="B1146" i="4" s="1"/>
  <c r="C981" i="4"/>
  <c r="D981" i="4"/>
  <c r="D1311" i="4" s="1"/>
  <c r="A993" i="4"/>
  <c r="A1158" i="4" s="1"/>
  <c r="B993" i="4"/>
  <c r="C993" i="4"/>
  <c r="C1323" i="4" s="1"/>
  <c r="D993" i="4"/>
  <c r="A1005" i="4"/>
  <c r="A1170" i="4" s="1"/>
  <c r="B1005" i="4"/>
  <c r="C1005" i="4"/>
  <c r="C1170" i="4" s="1"/>
  <c r="D1005" i="4"/>
  <c r="D921" i="4"/>
  <c r="C921" i="4"/>
  <c r="B921" i="4"/>
  <c r="A921" i="4"/>
  <c r="I920" i="4"/>
  <c r="J920" i="4"/>
  <c r="K920" i="4"/>
  <c r="H920" i="4"/>
  <c r="B920" i="4"/>
  <c r="B736" i="4"/>
  <c r="A736" i="4"/>
  <c r="I735" i="4"/>
  <c r="J735" i="4"/>
  <c r="K735" i="4"/>
  <c r="H735" i="4"/>
  <c r="B735" i="4"/>
  <c r="A648" i="4"/>
  <c r="B648" i="4"/>
  <c r="C648" i="4"/>
  <c r="D648" i="4"/>
  <c r="A643" i="4"/>
  <c r="B643" i="4"/>
  <c r="C643" i="4"/>
  <c r="D643" i="4"/>
  <c r="A644" i="4"/>
  <c r="B644" i="4"/>
  <c r="C644" i="4"/>
  <c r="D644" i="4"/>
  <c r="A645" i="4"/>
  <c r="B645" i="4"/>
  <c r="C645" i="4"/>
  <c r="D645" i="4"/>
  <c r="A646" i="4"/>
  <c r="B646" i="4"/>
  <c r="C646" i="4"/>
  <c r="D646" i="4"/>
  <c r="A647" i="4"/>
  <c r="B647" i="4"/>
  <c r="C647" i="4"/>
  <c r="D647" i="4"/>
  <c r="A635" i="4"/>
  <c r="B635" i="4"/>
  <c r="C635" i="4"/>
  <c r="D635" i="4"/>
  <c r="A636" i="4"/>
  <c r="B636" i="4"/>
  <c r="C636" i="4"/>
  <c r="D636" i="4"/>
  <c r="A637" i="4"/>
  <c r="B637" i="4"/>
  <c r="C637" i="4"/>
  <c r="D637" i="4"/>
  <c r="A638" i="4"/>
  <c r="B638" i="4"/>
  <c r="C638" i="4"/>
  <c r="D638" i="4"/>
  <c r="A639" i="4"/>
  <c r="B639" i="4"/>
  <c r="C639" i="4"/>
  <c r="D639" i="4"/>
  <c r="A640" i="4"/>
  <c r="B640" i="4"/>
  <c r="C640" i="4"/>
  <c r="D640" i="4"/>
  <c r="A641" i="4"/>
  <c r="B641" i="4"/>
  <c r="C641" i="4"/>
  <c r="D641" i="4"/>
  <c r="A642" i="4"/>
  <c r="B642" i="4"/>
  <c r="C642" i="4"/>
  <c r="D642" i="4"/>
  <c r="A629" i="4"/>
  <c r="B629" i="4"/>
  <c r="C629" i="4"/>
  <c r="D629" i="4"/>
  <c r="A630" i="4"/>
  <c r="B630" i="4"/>
  <c r="C630" i="4"/>
  <c r="D630" i="4"/>
  <c r="A631" i="4"/>
  <c r="B631" i="4"/>
  <c r="C631" i="4"/>
  <c r="D631" i="4"/>
  <c r="A632" i="4"/>
  <c r="B632" i="4"/>
  <c r="C632" i="4"/>
  <c r="D632" i="4"/>
  <c r="A633" i="4"/>
  <c r="B633" i="4"/>
  <c r="C633" i="4"/>
  <c r="D633" i="4"/>
  <c r="A634" i="4"/>
  <c r="B634" i="4"/>
  <c r="C634" i="4"/>
  <c r="D634" i="4"/>
  <c r="A560" i="4"/>
  <c r="B560" i="4"/>
  <c r="C560" i="4"/>
  <c r="D560" i="4"/>
  <c r="A561" i="4"/>
  <c r="B561" i="4"/>
  <c r="C561" i="4"/>
  <c r="D561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569" i="4"/>
  <c r="B569" i="4"/>
  <c r="C569" i="4"/>
  <c r="D569" i="4"/>
  <c r="A570" i="4"/>
  <c r="B570" i="4"/>
  <c r="C570" i="4"/>
  <c r="D570" i="4"/>
  <c r="A571" i="4"/>
  <c r="B571" i="4"/>
  <c r="C571" i="4"/>
  <c r="D571" i="4"/>
  <c r="A572" i="4"/>
  <c r="B572" i="4"/>
  <c r="C572" i="4"/>
  <c r="D572" i="4"/>
  <c r="A573" i="4"/>
  <c r="B573" i="4"/>
  <c r="C573" i="4"/>
  <c r="D573" i="4"/>
  <c r="A574" i="4"/>
  <c r="B574" i="4"/>
  <c r="C574" i="4"/>
  <c r="D574" i="4"/>
  <c r="A575" i="4"/>
  <c r="B575" i="4"/>
  <c r="C575" i="4"/>
  <c r="D575" i="4"/>
  <c r="A576" i="4"/>
  <c r="B576" i="4"/>
  <c r="C576" i="4"/>
  <c r="D576" i="4"/>
  <c r="A577" i="4"/>
  <c r="B577" i="4"/>
  <c r="C577" i="4"/>
  <c r="D577" i="4"/>
  <c r="A578" i="4"/>
  <c r="B578" i="4"/>
  <c r="C578" i="4"/>
  <c r="D578" i="4"/>
  <c r="A579" i="4"/>
  <c r="B579" i="4"/>
  <c r="C579" i="4"/>
  <c r="D579" i="4"/>
  <c r="A580" i="4"/>
  <c r="B580" i="4"/>
  <c r="C580" i="4"/>
  <c r="D580" i="4"/>
  <c r="A581" i="4"/>
  <c r="B581" i="4"/>
  <c r="C581" i="4"/>
  <c r="D581" i="4"/>
  <c r="A582" i="4"/>
  <c r="B582" i="4"/>
  <c r="C582" i="4"/>
  <c r="D582" i="4"/>
  <c r="A583" i="4"/>
  <c r="B583" i="4"/>
  <c r="C583" i="4"/>
  <c r="D583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D559" i="4"/>
  <c r="C559" i="4"/>
  <c r="B559" i="4"/>
  <c r="A559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383" i="4"/>
  <c r="B468" i="4"/>
  <c r="C468" i="4"/>
  <c r="D468" i="4"/>
  <c r="B469" i="4"/>
  <c r="C469" i="4"/>
  <c r="D469" i="4"/>
  <c r="B470" i="4"/>
  <c r="C470" i="4"/>
  <c r="D470" i="4"/>
  <c r="B471" i="4"/>
  <c r="C471" i="4"/>
  <c r="D471" i="4"/>
  <c r="B472" i="4"/>
  <c r="C472" i="4"/>
  <c r="D472" i="4"/>
  <c r="B461" i="4"/>
  <c r="C461" i="4"/>
  <c r="D461" i="4"/>
  <c r="B462" i="4"/>
  <c r="C462" i="4"/>
  <c r="D462" i="4"/>
  <c r="B463" i="4"/>
  <c r="C463" i="4"/>
  <c r="D463" i="4"/>
  <c r="B464" i="4"/>
  <c r="C464" i="4"/>
  <c r="D464" i="4"/>
  <c r="B465" i="4"/>
  <c r="C465" i="4"/>
  <c r="D465" i="4"/>
  <c r="B466" i="4"/>
  <c r="C466" i="4"/>
  <c r="D466" i="4"/>
  <c r="B467" i="4"/>
  <c r="C467" i="4"/>
  <c r="D467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384" i="4"/>
  <c r="C384" i="4"/>
  <c r="D384" i="4"/>
  <c r="B385" i="4"/>
  <c r="C385" i="4"/>
  <c r="D385" i="4"/>
  <c r="B386" i="4"/>
  <c r="C386" i="4"/>
  <c r="D386" i="4"/>
  <c r="B387" i="4"/>
  <c r="C387" i="4"/>
  <c r="D387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92" i="4"/>
  <c r="C392" i="4"/>
  <c r="D392" i="4"/>
  <c r="B393" i="4"/>
  <c r="C393" i="4"/>
  <c r="D393" i="4"/>
  <c r="B394" i="4"/>
  <c r="C394" i="4"/>
  <c r="D394" i="4"/>
  <c r="B395" i="4"/>
  <c r="C395" i="4"/>
  <c r="D395" i="4"/>
  <c r="B396" i="4"/>
  <c r="C396" i="4"/>
  <c r="D396" i="4"/>
  <c r="B397" i="4"/>
  <c r="C397" i="4"/>
  <c r="D397" i="4"/>
  <c r="B398" i="4"/>
  <c r="C398" i="4"/>
  <c r="D398" i="4"/>
  <c r="B399" i="4"/>
  <c r="C399" i="4"/>
  <c r="D399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D383" i="4"/>
  <c r="C383" i="4"/>
  <c r="B383" i="4"/>
  <c r="A207" i="4"/>
  <c r="B207" i="4"/>
  <c r="C207" i="4"/>
  <c r="D207" i="4"/>
  <c r="A208" i="4"/>
  <c r="B208" i="4"/>
  <c r="C208" i="4"/>
  <c r="D208" i="4"/>
  <c r="I208" i="4" s="1"/>
  <c r="A209" i="4"/>
  <c r="B209" i="4"/>
  <c r="C209" i="4"/>
  <c r="D209" i="4"/>
  <c r="A210" i="4"/>
  <c r="B210" i="4"/>
  <c r="C210" i="4"/>
  <c r="D210" i="4"/>
  <c r="A211" i="4"/>
  <c r="B211" i="4"/>
  <c r="C211" i="4"/>
  <c r="D211" i="4"/>
  <c r="A212" i="4"/>
  <c r="B212" i="4"/>
  <c r="C212" i="4"/>
  <c r="D212" i="4"/>
  <c r="A213" i="4"/>
  <c r="B213" i="4"/>
  <c r="C213" i="4"/>
  <c r="D213" i="4"/>
  <c r="A214" i="4"/>
  <c r="B214" i="4"/>
  <c r="C214" i="4"/>
  <c r="D214" i="4"/>
  <c r="A215" i="4"/>
  <c r="B215" i="4"/>
  <c r="C215" i="4"/>
  <c r="D215" i="4"/>
  <c r="A216" i="4"/>
  <c r="B216" i="4"/>
  <c r="C216" i="4"/>
  <c r="D216" i="4"/>
  <c r="I216" i="4" s="1"/>
  <c r="A217" i="4"/>
  <c r="B217" i="4"/>
  <c r="C217" i="4"/>
  <c r="D217" i="4"/>
  <c r="A218" i="4"/>
  <c r="B218" i="4"/>
  <c r="C218" i="4"/>
  <c r="D218" i="4"/>
  <c r="A219" i="4"/>
  <c r="B219" i="4"/>
  <c r="C219" i="4"/>
  <c r="D219" i="4"/>
  <c r="A220" i="4"/>
  <c r="B220" i="4"/>
  <c r="C220" i="4"/>
  <c r="D220" i="4"/>
  <c r="I220" i="4" s="1"/>
  <c r="I396" i="4" s="1"/>
  <c r="A221" i="4"/>
  <c r="B221" i="4"/>
  <c r="C221" i="4"/>
  <c r="D221" i="4"/>
  <c r="A222" i="4"/>
  <c r="B222" i="4"/>
  <c r="C222" i="4"/>
  <c r="D222" i="4"/>
  <c r="A223" i="4"/>
  <c r="B223" i="4"/>
  <c r="C223" i="4"/>
  <c r="D223" i="4"/>
  <c r="A224" i="4"/>
  <c r="B224" i="4"/>
  <c r="C224" i="4"/>
  <c r="D224" i="4"/>
  <c r="I224" i="4" s="1"/>
  <c r="A225" i="4"/>
  <c r="B225" i="4"/>
  <c r="C225" i="4"/>
  <c r="D225" i="4"/>
  <c r="A226" i="4"/>
  <c r="B226" i="4"/>
  <c r="C226" i="4"/>
  <c r="D226" i="4"/>
  <c r="A227" i="4"/>
  <c r="B227" i="4"/>
  <c r="C227" i="4"/>
  <c r="D227" i="4"/>
  <c r="A228" i="4"/>
  <c r="B228" i="4"/>
  <c r="C228" i="4"/>
  <c r="D228" i="4"/>
  <c r="I228" i="4" s="1"/>
  <c r="A229" i="4"/>
  <c r="B229" i="4"/>
  <c r="C229" i="4"/>
  <c r="D229" i="4"/>
  <c r="A230" i="4"/>
  <c r="B230" i="4"/>
  <c r="C230" i="4"/>
  <c r="D230" i="4"/>
  <c r="A231" i="4"/>
  <c r="B231" i="4"/>
  <c r="C231" i="4"/>
  <c r="D231" i="4"/>
  <c r="A232" i="4"/>
  <c r="B232" i="4"/>
  <c r="C232" i="4"/>
  <c r="D232" i="4"/>
  <c r="I232" i="4" s="1"/>
  <c r="A233" i="4"/>
  <c r="B233" i="4"/>
  <c r="C233" i="4"/>
  <c r="D233" i="4"/>
  <c r="A234" i="4"/>
  <c r="B234" i="4"/>
  <c r="C234" i="4"/>
  <c r="D234" i="4"/>
  <c r="A235" i="4"/>
  <c r="B235" i="4"/>
  <c r="C235" i="4"/>
  <c r="D235" i="4"/>
  <c r="A236" i="4"/>
  <c r="B236" i="4"/>
  <c r="C236" i="4"/>
  <c r="D236" i="4"/>
  <c r="I236" i="4" s="1"/>
  <c r="A237" i="4"/>
  <c r="B237" i="4"/>
  <c r="C237" i="4"/>
  <c r="D237" i="4"/>
  <c r="A238" i="4"/>
  <c r="B238" i="4"/>
  <c r="C238" i="4"/>
  <c r="D238" i="4"/>
  <c r="A239" i="4"/>
  <c r="B239" i="4"/>
  <c r="C239" i="4"/>
  <c r="D239" i="4"/>
  <c r="A240" i="4"/>
  <c r="B240" i="4"/>
  <c r="C240" i="4"/>
  <c r="D240" i="4"/>
  <c r="I240" i="4" s="1"/>
  <c r="A241" i="4"/>
  <c r="B241" i="4"/>
  <c r="C241" i="4"/>
  <c r="D241" i="4"/>
  <c r="A242" i="4"/>
  <c r="B242" i="4"/>
  <c r="C242" i="4"/>
  <c r="D242" i="4"/>
  <c r="A243" i="4"/>
  <c r="B243" i="4"/>
  <c r="C243" i="4"/>
  <c r="D243" i="4"/>
  <c r="A244" i="4"/>
  <c r="B244" i="4"/>
  <c r="C244" i="4"/>
  <c r="D244" i="4"/>
  <c r="I244" i="4" s="1"/>
  <c r="A245" i="4"/>
  <c r="B245" i="4"/>
  <c r="C245" i="4"/>
  <c r="D245" i="4"/>
  <c r="A246" i="4"/>
  <c r="B246" i="4"/>
  <c r="C246" i="4"/>
  <c r="D246" i="4"/>
  <c r="A247" i="4"/>
  <c r="B247" i="4"/>
  <c r="C247" i="4"/>
  <c r="D247" i="4"/>
  <c r="A248" i="4"/>
  <c r="B248" i="4"/>
  <c r="C248" i="4"/>
  <c r="D248" i="4"/>
  <c r="I248" i="4" s="1"/>
  <c r="A249" i="4"/>
  <c r="B249" i="4"/>
  <c r="C249" i="4"/>
  <c r="D249" i="4"/>
  <c r="A250" i="4"/>
  <c r="B250" i="4"/>
  <c r="C250" i="4"/>
  <c r="D250" i="4"/>
  <c r="A251" i="4"/>
  <c r="B251" i="4"/>
  <c r="C251" i="4"/>
  <c r="D251" i="4"/>
  <c r="A252" i="4"/>
  <c r="B252" i="4"/>
  <c r="C252" i="4"/>
  <c r="D252" i="4"/>
  <c r="I252" i="4" s="1"/>
  <c r="A253" i="4"/>
  <c r="B253" i="4"/>
  <c r="C253" i="4"/>
  <c r="D253" i="4"/>
  <c r="A254" i="4"/>
  <c r="B254" i="4"/>
  <c r="C254" i="4"/>
  <c r="D254" i="4"/>
  <c r="A255" i="4"/>
  <c r="B255" i="4"/>
  <c r="C255" i="4"/>
  <c r="D255" i="4"/>
  <c r="A256" i="4"/>
  <c r="B256" i="4"/>
  <c r="C256" i="4"/>
  <c r="D256" i="4"/>
  <c r="I256" i="4" s="1"/>
  <c r="A257" i="4"/>
  <c r="B257" i="4"/>
  <c r="C257" i="4"/>
  <c r="D257" i="4"/>
  <c r="A258" i="4"/>
  <c r="B258" i="4"/>
  <c r="C258" i="4"/>
  <c r="D258" i="4"/>
  <c r="A259" i="4"/>
  <c r="B259" i="4"/>
  <c r="C259" i="4"/>
  <c r="D259" i="4"/>
  <c r="A260" i="4"/>
  <c r="B260" i="4"/>
  <c r="C260" i="4"/>
  <c r="D260" i="4"/>
  <c r="I260" i="4" s="1"/>
  <c r="A261" i="4"/>
  <c r="B261" i="4"/>
  <c r="C261" i="4"/>
  <c r="D261" i="4"/>
  <c r="A262" i="4"/>
  <c r="B262" i="4"/>
  <c r="C262" i="4"/>
  <c r="D262" i="4"/>
  <c r="A263" i="4"/>
  <c r="B263" i="4"/>
  <c r="C263" i="4"/>
  <c r="D263" i="4"/>
  <c r="A264" i="4"/>
  <c r="B264" i="4"/>
  <c r="C264" i="4"/>
  <c r="D264" i="4"/>
  <c r="I264" i="4" s="1"/>
  <c r="A265" i="4"/>
  <c r="B265" i="4"/>
  <c r="C265" i="4"/>
  <c r="D265" i="4"/>
  <c r="A266" i="4"/>
  <c r="B266" i="4"/>
  <c r="C266" i="4"/>
  <c r="D266" i="4"/>
  <c r="A267" i="4"/>
  <c r="B267" i="4"/>
  <c r="C267" i="4"/>
  <c r="D267" i="4"/>
  <c r="A268" i="4"/>
  <c r="B268" i="4"/>
  <c r="C268" i="4"/>
  <c r="D268" i="4"/>
  <c r="I268" i="4" s="1"/>
  <c r="A269" i="4"/>
  <c r="B269" i="4"/>
  <c r="C269" i="4"/>
  <c r="D269" i="4"/>
  <c r="A270" i="4"/>
  <c r="B270" i="4"/>
  <c r="C270" i="4"/>
  <c r="D270" i="4"/>
  <c r="A271" i="4"/>
  <c r="B271" i="4"/>
  <c r="C271" i="4"/>
  <c r="D271" i="4"/>
  <c r="A272" i="4"/>
  <c r="B272" i="4"/>
  <c r="C272" i="4"/>
  <c r="D272" i="4"/>
  <c r="I272" i="4" s="1"/>
  <c r="A273" i="4"/>
  <c r="B273" i="4"/>
  <c r="C273" i="4"/>
  <c r="D273" i="4"/>
  <c r="A274" i="4"/>
  <c r="B274" i="4"/>
  <c r="C274" i="4"/>
  <c r="D274" i="4"/>
  <c r="A275" i="4"/>
  <c r="B275" i="4"/>
  <c r="C275" i="4"/>
  <c r="D275" i="4"/>
  <c r="A276" i="4"/>
  <c r="B276" i="4"/>
  <c r="C276" i="4"/>
  <c r="D276" i="4"/>
  <c r="A277" i="4"/>
  <c r="B277" i="4"/>
  <c r="C277" i="4"/>
  <c r="D277" i="4"/>
  <c r="A278" i="4"/>
  <c r="B278" i="4"/>
  <c r="C278" i="4"/>
  <c r="D278" i="4"/>
  <c r="A279" i="4"/>
  <c r="B279" i="4"/>
  <c r="C279" i="4"/>
  <c r="D279" i="4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I284" i="4" s="1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291" i="4"/>
  <c r="B291" i="4"/>
  <c r="C291" i="4"/>
  <c r="D291" i="4"/>
  <c r="A292" i="4"/>
  <c r="B292" i="4"/>
  <c r="C292" i="4"/>
  <c r="D292" i="4"/>
  <c r="A293" i="4"/>
  <c r="B293" i="4"/>
  <c r="C293" i="4"/>
  <c r="D293" i="4"/>
  <c r="A294" i="4"/>
  <c r="B294" i="4"/>
  <c r="C294" i="4"/>
  <c r="D294" i="4"/>
  <c r="A295" i="4"/>
  <c r="B295" i="4"/>
  <c r="C295" i="4"/>
  <c r="D295" i="4"/>
  <c r="A296" i="4"/>
  <c r="B296" i="4"/>
  <c r="C296" i="4"/>
  <c r="D296" i="4"/>
  <c r="A204" i="4"/>
  <c r="B204" i="4"/>
  <c r="C204" i="4"/>
  <c r="D204" i="4"/>
  <c r="A205" i="4"/>
  <c r="B205" i="4"/>
  <c r="C205" i="4"/>
  <c r="D205" i="4"/>
  <c r="A206" i="4"/>
  <c r="B206" i="4"/>
  <c r="C206" i="4"/>
  <c r="D206" i="4"/>
  <c r="B3" i="4"/>
  <c r="C919" i="4" s="1"/>
  <c r="C866" i="4"/>
  <c r="B880" i="4"/>
  <c r="D1334" i="4" l="1"/>
  <c r="D1282" i="4"/>
  <c r="D1141" i="4"/>
  <c r="B808" i="4"/>
  <c r="C841" i="4"/>
  <c r="D840" i="4"/>
  <c r="C1264" i="4"/>
  <c r="D1298" i="4"/>
  <c r="B803" i="4"/>
  <c r="J1251" i="4"/>
  <c r="J1416" i="4"/>
  <c r="H1251" i="4"/>
  <c r="H1416" i="4"/>
  <c r="I1416" i="4"/>
  <c r="I1251" i="4"/>
  <c r="F1415" i="4"/>
  <c r="F1250" i="4"/>
  <c r="G1250" i="4"/>
  <c r="G1415" i="4"/>
  <c r="E1250" i="4"/>
  <c r="E1415" i="4"/>
  <c r="B1294" i="4"/>
  <c r="B806" i="4"/>
  <c r="B1299" i="4"/>
  <c r="A1224" i="4"/>
  <c r="C1311" i="4"/>
  <c r="C901" i="4"/>
  <c r="B862" i="4"/>
  <c r="B878" i="4"/>
  <c r="L209" i="4"/>
  <c r="C1103" i="4"/>
  <c r="C1102" i="4"/>
  <c r="C840" i="4"/>
  <c r="C904" i="4"/>
  <c r="C902" i="4"/>
  <c r="B1207" i="4"/>
  <c r="C1214" i="4"/>
  <c r="C1381" i="4"/>
  <c r="C839" i="4"/>
  <c r="D801" i="4"/>
  <c r="C1104" i="4"/>
  <c r="K780" i="4"/>
  <c r="D1323" i="4"/>
  <c r="D1122" i="4"/>
  <c r="B1130" i="4"/>
  <c r="D1115" i="4"/>
  <c r="D1299" i="4"/>
  <c r="J851" i="4"/>
  <c r="J911" i="4"/>
  <c r="H851" i="4"/>
  <c r="H911" i="4"/>
  <c r="I911" i="4"/>
  <c r="I851" i="4"/>
  <c r="D1265" i="4"/>
  <c r="C868" i="4"/>
  <c r="I604" i="4"/>
  <c r="B834" i="4"/>
  <c r="C1222" i="4"/>
  <c r="I416" i="4"/>
  <c r="G1072" i="4"/>
  <c r="I297" i="4"/>
  <c r="I301" i="4"/>
  <c r="I305" i="4"/>
  <c r="I309" i="4"/>
  <c r="B903" i="4"/>
  <c r="E1072" i="4"/>
  <c r="I196" i="4"/>
  <c r="I384" i="4" s="1"/>
  <c r="A838" i="4"/>
  <c r="C910" i="4"/>
  <c r="C850" i="4"/>
  <c r="A837" i="4"/>
  <c r="A821" i="4"/>
  <c r="L241" i="4"/>
  <c r="L309" i="4"/>
  <c r="B910" i="4"/>
  <c r="B850" i="4"/>
  <c r="A899" i="4"/>
  <c r="A895" i="4"/>
  <c r="D910" i="4"/>
  <c r="D850" i="4"/>
  <c r="C1239" i="4"/>
  <c r="C1404" i="4"/>
  <c r="D1239" i="4"/>
  <c r="D1404" i="4"/>
  <c r="I274" i="4"/>
  <c r="I270" i="4"/>
  <c r="I262" i="4"/>
  <c r="I258" i="4"/>
  <c r="I254" i="4"/>
  <c r="I250" i="4"/>
  <c r="I246" i="4"/>
  <c r="I242" i="4"/>
  <c r="I238" i="4"/>
  <c r="I234" i="4"/>
  <c r="I230" i="4"/>
  <c r="I222" i="4"/>
  <c r="I218" i="4"/>
  <c r="I210" i="4"/>
  <c r="I386" i="4" s="1"/>
  <c r="I326" i="4"/>
  <c r="I322" i="4"/>
  <c r="I318" i="4"/>
  <c r="I278" i="4"/>
  <c r="I266" i="4"/>
  <c r="B1239" i="4"/>
  <c r="B1404" i="4"/>
  <c r="J1073" i="4"/>
  <c r="C1238" i="4"/>
  <c r="C1403" i="4"/>
  <c r="I1073" i="4"/>
  <c r="H1073" i="4"/>
  <c r="B1238" i="4"/>
  <c r="B1403" i="4"/>
  <c r="D1238" i="4"/>
  <c r="D1403" i="4"/>
  <c r="F781" i="4"/>
  <c r="C894" i="4"/>
  <c r="D1204" i="4"/>
  <c r="D900" i="4"/>
  <c r="B841" i="4"/>
  <c r="I616" i="4"/>
  <c r="B1330" i="4"/>
  <c r="D1278" i="4"/>
  <c r="B1220" i="4"/>
  <c r="C1237" i="4"/>
  <c r="C1402" i="4"/>
  <c r="I1072" i="4"/>
  <c r="B1237" i="4"/>
  <c r="B1402" i="4"/>
  <c r="D1237" i="4"/>
  <c r="D1402" i="4"/>
  <c r="F1072" i="4"/>
  <c r="B844" i="4"/>
  <c r="C909" i="4"/>
  <c r="C849" i="4"/>
  <c r="D909" i="4"/>
  <c r="D849" i="4"/>
  <c r="B909" i="4"/>
  <c r="B849" i="4"/>
  <c r="E1071" i="4"/>
  <c r="G1071" i="4"/>
  <c r="E775" i="4"/>
  <c r="I775" i="4" s="1"/>
  <c r="E1050" i="4"/>
  <c r="I1050" i="4" s="1"/>
  <c r="F1057" i="4"/>
  <c r="D1218" i="4"/>
  <c r="F1069" i="4"/>
  <c r="E1070" i="4"/>
  <c r="G1070" i="4"/>
  <c r="B1236" i="4"/>
  <c r="B1401" i="4"/>
  <c r="D1236" i="4"/>
  <c r="D1401" i="4"/>
  <c r="F1071" i="4"/>
  <c r="C1401" i="4"/>
  <c r="C1236" i="4"/>
  <c r="I1071" i="4"/>
  <c r="L249" i="4"/>
  <c r="B904" i="4"/>
  <c r="D1271" i="4"/>
  <c r="A843" i="4"/>
  <c r="D1376" i="4"/>
  <c r="L301" i="4"/>
  <c r="F1070" i="4"/>
  <c r="C1235" i="4"/>
  <c r="C1400" i="4"/>
  <c r="B1235" i="4"/>
  <c r="B1400" i="4"/>
  <c r="D1400" i="4"/>
  <c r="D1235" i="4"/>
  <c r="K774" i="4"/>
  <c r="K776" i="4"/>
  <c r="K840" i="4" s="1"/>
  <c r="E924" i="4"/>
  <c r="I924" i="4" s="1"/>
  <c r="B1340" i="4"/>
  <c r="B1234" i="4"/>
  <c r="B1399" i="4"/>
  <c r="D1234" i="4"/>
  <c r="D1399" i="4"/>
  <c r="D1134" i="4"/>
  <c r="C1399" i="4"/>
  <c r="C1234" i="4"/>
  <c r="E1069" i="4"/>
  <c r="G1069" i="4"/>
  <c r="D908" i="4"/>
  <c r="D848" i="4"/>
  <c r="B848" i="4"/>
  <c r="B908" i="4"/>
  <c r="D1374" i="4"/>
  <c r="A845" i="4"/>
  <c r="D845" i="4"/>
  <c r="D1167" i="4"/>
  <c r="K741" i="4"/>
  <c r="A894" i="4"/>
  <c r="A864" i="4"/>
  <c r="D904" i="4"/>
  <c r="D839" i="4"/>
  <c r="D1287" i="4"/>
  <c r="D1375" i="4"/>
  <c r="B1376" i="4"/>
  <c r="D902" i="4"/>
  <c r="C1201" i="4"/>
  <c r="C1194" i="4"/>
  <c r="E948" i="4"/>
  <c r="I948" i="4" s="1"/>
  <c r="H242" i="4"/>
  <c r="E971" i="4"/>
  <c r="I971" i="4" s="1"/>
  <c r="G991" i="4"/>
  <c r="I317" i="4"/>
  <c r="G1058" i="4"/>
  <c r="F1059" i="4"/>
  <c r="C908" i="4"/>
  <c r="C848" i="4"/>
  <c r="F1068" i="4"/>
  <c r="B1233" i="4"/>
  <c r="B1398" i="4"/>
  <c r="D1398" i="4"/>
  <c r="D1233" i="4"/>
  <c r="A1174" i="4"/>
  <c r="C1277" i="4"/>
  <c r="C1159" i="4"/>
  <c r="K1039" i="4"/>
  <c r="A1222" i="4"/>
  <c r="C1100" i="4"/>
  <c r="C1233" i="4"/>
  <c r="C1398" i="4"/>
  <c r="E1068" i="4"/>
  <c r="G1068" i="4"/>
  <c r="B830" i="4"/>
  <c r="D893" i="4"/>
  <c r="D1202" i="4"/>
  <c r="D894" i="4"/>
  <c r="B1191" i="4"/>
  <c r="K330" i="4"/>
  <c r="C838" i="4"/>
  <c r="J210" i="4"/>
  <c r="L236" i="4"/>
  <c r="L238" i="4"/>
  <c r="G964" i="4"/>
  <c r="E978" i="4"/>
  <c r="I978" i="4" s="1"/>
  <c r="G980" i="4"/>
  <c r="G982" i="4"/>
  <c r="L258" i="4"/>
  <c r="F986" i="4"/>
  <c r="G987" i="4"/>
  <c r="F760" i="4"/>
  <c r="F1013" i="4"/>
  <c r="G1038" i="4"/>
  <c r="F776" i="4"/>
  <c r="F778" i="4"/>
  <c r="J326" i="4"/>
  <c r="F1055" i="4"/>
  <c r="D903" i="4"/>
  <c r="B845" i="4"/>
  <c r="C1389" i="4"/>
  <c r="C1163" i="4"/>
  <c r="C1328" i="4"/>
  <c r="A1162" i="4"/>
  <c r="A1327" i="4"/>
  <c r="B822" i="4"/>
  <c r="B882" i="4"/>
  <c r="D881" i="4"/>
  <c r="D821" i="4"/>
  <c r="A875" i="4"/>
  <c r="A815" i="4"/>
  <c r="B864" i="4"/>
  <c r="B804" i="4"/>
  <c r="C805" i="4"/>
  <c r="C807" i="4"/>
  <c r="B892" i="4"/>
  <c r="A841" i="4"/>
  <c r="A901" i="4"/>
  <c r="A896" i="4"/>
  <c r="A836" i="4"/>
  <c r="C1370" i="4"/>
  <c r="C1205" i="4"/>
  <c r="C844" i="4"/>
  <c r="C1373" i="4"/>
  <c r="A1332" i="4"/>
  <c r="C1280" i="4"/>
  <c r="C1286" i="4"/>
  <c r="K784" i="4"/>
  <c r="D865" i="4"/>
  <c r="A840" i="4"/>
  <c r="C898" i="4"/>
  <c r="C843" i="4"/>
  <c r="A1199" i="4"/>
  <c r="A1371" i="4"/>
  <c r="B896" i="4"/>
  <c r="C842" i="4"/>
  <c r="A1169" i="4"/>
  <c r="A844" i="4"/>
  <c r="A902" i="4"/>
  <c r="B826" i="4"/>
  <c r="D825" i="4"/>
  <c r="K1051" i="4"/>
  <c r="D803" i="4"/>
  <c r="A1378" i="4"/>
  <c r="A823" i="4"/>
  <c r="B832" i="4"/>
  <c r="A865" i="4"/>
  <c r="I287" i="4"/>
  <c r="I265" i="4"/>
  <c r="B800" i="4"/>
  <c r="C897" i="4"/>
  <c r="C1363" i="4"/>
  <c r="I329" i="4"/>
  <c r="D843" i="4"/>
  <c r="D898" i="4"/>
  <c r="B898" i="4"/>
  <c r="D897" i="4"/>
  <c r="B897" i="4"/>
  <c r="D836" i="4"/>
  <c r="D835" i="4"/>
  <c r="K775" i="4"/>
  <c r="D1217" i="4"/>
  <c r="K1038" i="4"/>
  <c r="K1037" i="4"/>
  <c r="D1196" i="4"/>
  <c r="G736" i="4"/>
  <c r="E923" i="4"/>
  <c r="I923" i="4" s="1"/>
  <c r="H202" i="4"/>
  <c r="F928" i="4"/>
  <c r="G742" i="4"/>
  <c r="F743" i="4"/>
  <c r="G746" i="4"/>
  <c r="E955" i="4"/>
  <c r="E963" i="4"/>
  <c r="I963" i="4" s="1"/>
  <c r="F966" i="4"/>
  <c r="E754" i="4"/>
  <c r="E977" i="4"/>
  <c r="I977" i="4" s="1"/>
  <c r="F978" i="4"/>
  <c r="E979" i="4"/>
  <c r="I979" i="4" s="1"/>
  <c r="H254" i="4"/>
  <c r="E757" i="4"/>
  <c r="I757" i="4" s="1"/>
  <c r="J260" i="4"/>
  <c r="H260" i="4"/>
  <c r="E988" i="4"/>
  <c r="F988" i="4"/>
  <c r="E991" i="4"/>
  <c r="I991" i="4" s="1"/>
  <c r="J269" i="4"/>
  <c r="E996" i="4"/>
  <c r="G761" i="4"/>
  <c r="H272" i="4"/>
  <c r="G1000" i="4"/>
  <c r="E1010" i="4"/>
  <c r="I1010" i="4" s="1"/>
  <c r="J292" i="4"/>
  <c r="E1024" i="4"/>
  <c r="E1033" i="4"/>
  <c r="I1033" i="4" s="1"/>
  <c r="G1044" i="4"/>
  <c r="F1046" i="4"/>
  <c r="G1047" i="4"/>
  <c r="G1050" i="4"/>
  <c r="J325" i="4"/>
  <c r="G780" i="4"/>
  <c r="F1056" i="4"/>
  <c r="E1057" i="4"/>
  <c r="J335" i="4"/>
  <c r="C1382" i="4"/>
  <c r="J338" i="4"/>
  <c r="K339" i="4"/>
  <c r="K703" i="4" s="1"/>
  <c r="E784" i="4"/>
  <c r="F1067" i="4"/>
  <c r="B1171" i="4"/>
  <c r="B1387" i="4"/>
  <c r="D1224" i="4"/>
  <c r="B1283" i="4"/>
  <c r="B1118" i="4"/>
  <c r="B1272" i="4"/>
  <c r="B1107" i="4"/>
  <c r="D1267" i="4"/>
  <c r="D1102" i="4"/>
  <c r="D1175" i="4"/>
  <c r="D1337" i="4"/>
  <c r="A1353" i="4"/>
  <c r="A1188" i="4"/>
  <c r="A1191" i="4"/>
  <c r="A1356" i="4"/>
  <c r="D1215" i="4"/>
  <c r="D1380" i="4"/>
  <c r="B1214" i="4"/>
  <c r="B1379" i="4"/>
  <c r="B1210" i="4"/>
  <c r="B1375" i="4"/>
  <c r="B1208" i="4"/>
  <c r="B1373" i="4"/>
  <c r="D1371" i="4"/>
  <c r="D1206" i="4"/>
  <c r="B1370" i="4"/>
  <c r="B1205" i="4"/>
  <c r="B1204" i="4"/>
  <c r="B1369" i="4"/>
  <c r="L201" i="4"/>
  <c r="L205" i="4"/>
  <c r="L198" i="4"/>
  <c r="L195" i="4"/>
  <c r="L211" i="4"/>
  <c r="F932" i="4"/>
  <c r="L219" i="4"/>
  <c r="H219" i="4"/>
  <c r="L259" i="4"/>
  <c r="L265" i="4"/>
  <c r="L266" i="4"/>
  <c r="L271" i="4"/>
  <c r="F992" i="4"/>
  <c r="L317" i="4"/>
  <c r="L319" i="4"/>
  <c r="L323" i="4"/>
  <c r="L337" i="4"/>
  <c r="L336" i="4"/>
  <c r="L330" i="4"/>
  <c r="A1382" i="4"/>
  <c r="A1217" i="4"/>
  <c r="L342" i="4"/>
  <c r="L340" i="4"/>
  <c r="B1232" i="4"/>
  <c r="B1397" i="4"/>
  <c r="B1385" i="4"/>
  <c r="D1232" i="4"/>
  <c r="D1397" i="4"/>
  <c r="I342" i="4"/>
  <c r="E785" i="4"/>
  <c r="D1387" i="4"/>
  <c r="D1266" i="4"/>
  <c r="A1223" i="4"/>
  <c r="L264" i="4"/>
  <c r="E976" i="4"/>
  <c r="I976" i="4" s="1"/>
  <c r="L253" i="4"/>
  <c r="D1295" i="4"/>
  <c r="B1144" i="4"/>
  <c r="D1162" i="4"/>
  <c r="L343" i="4"/>
  <c r="K1048" i="4"/>
  <c r="L267" i="4"/>
  <c r="D1370" i="4"/>
  <c r="G996" i="4"/>
  <c r="A1386" i="4"/>
  <c r="J267" i="4"/>
  <c r="L203" i="4"/>
  <c r="D1205" i="4"/>
  <c r="B1274" i="4"/>
  <c r="J327" i="4"/>
  <c r="L338" i="4"/>
  <c r="L325" i="4"/>
  <c r="B1380" i="4"/>
  <c r="J279" i="4"/>
  <c r="J631" i="4" s="1"/>
  <c r="B1321" i="4"/>
  <c r="D1220" i="4"/>
  <c r="L341" i="4"/>
  <c r="H318" i="4"/>
  <c r="L229" i="4"/>
  <c r="C1386" i="4"/>
  <c r="C1232" i="4"/>
  <c r="C1397" i="4"/>
  <c r="E1067" i="4"/>
  <c r="G1067" i="4"/>
  <c r="K215" i="4"/>
  <c r="C1337" i="4"/>
  <c r="D1364" i="4"/>
  <c r="B1366" i="4"/>
  <c r="B1367" i="4"/>
  <c r="D1355" i="4"/>
  <c r="K1026" i="4"/>
  <c r="K324" i="4"/>
  <c r="K315" i="4"/>
  <c r="E736" i="4"/>
  <c r="I736" i="4" s="1"/>
  <c r="H198" i="4"/>
  <c r="G925" i="4"/>
  <c r="F926" i="4"/>
  <c r="L204" i="4"/>
  <c r="G740" i="4"/>
  <c r="H208" i="4"/>
  <c r="J212" i="4"/>
  <c r="E941" i="4"/>
  <c r="G942" i="4"/>
  <c r="E946" i="4"/>
  <c r="G949" i="4"/>
  <c r="F950" i="4"/>
  <c r="E953" i="4"/>
  <c r="E956" i="4"/>
  <c r="I956" i="4" s="1"/>
  <c r="G959" i="4"/>
  <c r="F960" i="4"/>
  <c r="E962" i="4"/>
  <c r="I962" i="4" s="1"/>
  <c r="G968" i="4"/>
  <c r="F1066" i="4"/>
  <c r="C1224" i="4"/>
  <c r="C1388" i="4"/>
  <c r="C1131" i="4"/>
  <c r="C1334" i="4"/>
  <c r="K1041" i="4"/>
  <c r="A1208" i="4"/>
  <c r="L200" i="4"/>
  <c r="A1205" i="4"/>
  <c r="C1207" i="4"/>
  <c r="C1268" i="4"/>
  <c r="C1220" i="4"/>
  <c r="A1357" i="4"/>
  <c r="C1218" i="4"/>
  <c r="A1215" i="4"/>
  <c r="A1163" i="4"/>
  <c r="A1362" i="4"/>
  <c r="A1109" i="4"/>
  <c r="D1350" i="4"/>
  <c r="K1006" i="4"/>
  <c r="K306" i="4"/>
  <c r="C1367" i="4"/>
  <c r="C1368" i="4"/>
  <c r="K195" i="4"/>
  <c r="K333" i="4"/>
  <c r="K332" i="4"/>
  <c r="K326" i="4"/>
  <c r="K323" i="4"/>
  <c r="K320" i="4"/>
  <c r="K319" i="4"/>
  <c r="I315" i="4"/>
  <c r="I667" i="4" s="1"/>
  <c r="B1386" i="4"/>
  <c r="K1042" i="4"/>
  <c r="D1366" i="4"/>
  <c r="B1201" i="4"/>
  <c r="D1199" i="4"/>
  <c r="D1198" i="4"/>
  <c r="K1031" i="4"/>
  <c r="K1030" i="4"/>
  <c r="B1194" i="4"/>
  <c r="B1358" i="4"/>
  <c r="D1192" i="4"/>
  <c r="G922" i="4"/>
  <c r="J199" i="4"/>
  <c r="E738" i="4"/>
  <c r="I738" i="4" s="1"/>
  <c r="G928" i="4"/>
  <c r="F929" i="4"/>
  <c r="E930" i="4"/>
  <c r="I930" i="4" s="1"/>
  <c r="H204" i="4"/>
  <c r="E932" i="4"/>
  <c r="I932" i="4" s="1"/>
  <c r="E933" i="4"/>
  <c r="I933" i="4" s="1"/>
  <c r="G933" i="4"/>
  <c r="H209" i="4"/>
  <c r="E936" i="4"/>
  <c r="J213" i="4"/>
  <c r="G941" i="4"/>
  <c r="H217" i="4"/>
  <c r="H218" i="4"/>
  <c r="E744" i="4"/>
  <c r="H222" i="4"/>
  <c r="B1231" i="4"/>
  <c r="B1396" i="4"/>
  <c r="D1231" i="4"/>
  <c r="D1396" i="4"/>
  <c r="E746" i="4"/>
  <c r="I746" i="4" s="1"/>
  <c r="J227" i="4"/>
  <c r="J228" i="4"/>
  <c r="G956" i="4"/>
  <c r="H232" i="4"/>
  <c r="F958" i="4"/>
  <c r="E960" i="4"/>
  <c r="I960" i="4" s="1"/>
  <c r="F963" i="4"/>
  <c r="J238" i="4"/>
  <c r="H239" i="4"/>
  <c r="H240" i="4"/>
  <c r="H241" i="4"/>
  <c r="E967" i="4"/>
  <c r="I967" i="4" s="1"/>
  <c r="G967" i="4"/>
  <c r="E970" i="4"/>
  <c r="H245" i="4"/>
  <c r="G753" i="4"/>
  <c r="J247" i="4"/>
  <c r="H248" i="4"/>
  <c r="F975" i="4"/>
  <c r="F977" i="4"/>
  <c r="E755" i="4"/>
  <c r="G755" i="4"/>
  <c r="G979" i="4"/>
  <c r="E756" i="4"/>
  <c r="F983" i="4"/>
  <c r="E985" i="4"/>
  <c r="J261" i="4"/>
  <c r="E758" i="4"/>
  <c r="I758" i="4" s="1"/>
  <c r="H262" i="4"/>
  <c r="F989" i="4"/>
  <c r="E989" i="4"/>
  <c r="I989" i="4" s="1"/>
  <c r="F990" i="4"/>
  <c r="E992" i="4"/>
  <c r="I992" i="4" s="1"/>
  <c r="H267" i="4"/>
  <c r="E760" i="4"/>
  <c r="I760" i="4" s="1"/>
  <c r="G994" i="4"/>
  <c r="E995" i="4"/>
  <c r="I995" i="4" s="1"/>
  <c r="G995" i="4"/>
  <c r="G998" i="4"/>
  <c r="G762" i="4"/>
  <c r="F1000" i="4"/>
  <c r="G1002" i="4"/>
  <c r="G1006" i="4"/>
  <c r="J281" i="4"/>
  <c r="J284" i="4"/>
  <c r="G1011" i="4"/>
  <c r="E767" i="4"/>
  <c r="I767" i="4" s="1"/>
  <c r="E1015" i="4"/>
  <c r="H295" i="4"/>
  <c r="H300" i="4"/>
  <c r="H301" i="4"/>
  <c r="H302" i="4"/>
  <c r="G773" i="4"/>
  <c r="F1034" i="4"/>
  <c r="F1037" i="4"/>
  <c r="G775" i="4"/>
  <c r="F1039" i="4"/>
  <c r="E776" i="4"/>
  <c r="J318" i="4"/>
  <c r="J319" i="4"/>
  <c r="E1045" i="4"/>
  <c r="I1045" i="4" s="1"/>
  <c r="G1046" i="4"/>
  <c r="E778" i="4"/>
  <c r="I778" i="4" s="1"/>
  <c r="F1049" i="4"/>
  <c r="G779" i="4"/>
  <c r="F1050" i="4"/>
  <c r="E1051" i="4"/>
  <c r="I1051" i="4" s="1"/>
  <c r="G1051" i="4"/>
  <c r="J328" i="4"/>
  <c r="J329" i="4"/>
  <c r="J330" i="4"/>
  <c r="J682" i="4" s="1"/>
  <c r="E1058" i="4"/>
  <c r="I1058" i="4" s="1"/>
  <c r="F1058" i="4"/>
  <c r="J336" i="4"/>
  <c r="G783" i="4"/>
  <c r="I337" i="4"/>
  <c r="I701" i="4" s="1"/>
  <c r="C1231" i="4"/>
  <c r="C1396" i="4"/>
  <c r="E1066" i="4"/>
  <c r="G1066" i="4"/>
  <c r="I341" i="4"/>
  <c r="I705" i="4" s="1"/>
  <c r="J341" i="4"/>
  <c r="K1056" i="4"/>
  <c r="H342" i="4"/>
  <c r="K343" i="4"/>
  <c r="J345" i="4"/>
  <c r="C874" i="4"/>
  <c r="C884" i="4"/>
  <c r="C826" i="4"/>
  <c r="C903" i="4"/>
  <c r="C907" i="4"/>
  <c r="C847" i="4"/>
  <c r="D844" i="4"/>
  <c r="C845" i="4"/>
  <c r="D907" i="4"/>
  <c r="D847" i="4"/>
  <c r="B907" i="4"/>
  <c r="B847" i="4"/>
  <c r="B1176" i="4"/>
  <c r="D1336" i="4"/>
  <c r="I936" i="4"/>
  <c r="B1383" i="4"/>
  <c r="B1230" i="4"/>
  <c r="B1395" i="4"/>
  <c r="D1383" i="4"/>
  <c r="D1230" i="4"/>
  <c r="D1395" i="4"/>
  <c r="L350" i="4"/>
  <c r="F1065" i="4"/>
  <c r="C1384" i="4"/>
  <c r="D1385" i="4"/>
  <c r="B1222" i="4"/>
  <c r="D1222" i="4"/>
  <c r="B1389" i="4"/>
  <c r="D1389" i="4"/>
  <c r="C1395" i="4"/>
  <c r="C1230" i="4"/>
  <c r="E1065" i="4"/>
  <c r="G1065" i="4"/>
  <c r="B1280" i="4"/>
  <c r="B1115" i="4"/>
  <c r="D1157" i="4"/>
  <c r="D1322" i="4"/>
  <c r="D1303" i="4"/>
  <c r="D1138" i="4"/>
  <c r="A828" i="4"/>
  <c r="A888" i="4"/>
  <c r="A878" i="4"/>
  <c r="A818" i="4"/>
  <c r="C888" i="4"/>
  <c r="B902" i="4"/>
  <c r="B842" i="4"/>
  <c r="B843" i="4"/>
  <c r="B899" i="4"/>
  <c r="D1212" i="4"/>
  <c r="D1377" i="4"/>
  <c r="B1377" i="4"/>
  <c r="B1212" i="4"/>
  <c r="L217" i="4"/>
  <c r="L207" i="4"/>
  <c r="L215" i="4"/>
  <c r="L223" i="4"/>
  <c r="L221" i="4"/>
  <c r="L237" i="4"/>
  <c r="L231" i="4"/>
  <c r="F748" i="4"/>
  <c r="L243" i="4"/>
  <c r="F752" i="4"/>
  <c r="L261" i="4"/>
  <c r="L263" i="4"/>
  <c r="L255" i="4"/>
  <c r="L257" i="4"/>
  <c r="F756" i="4"/>
  <c r="L287" i="4"/>
  <c r="L279" i="4"/>
  <c r="L281" i="4"/>
  <c r="L297" i="4"/>
  <c r="L295" i="4"/>
  <c r="L293" i="4"/>
  <c r="G1020" i="4"/>
  <c r="G1019" i="4"/>
  <c r="L305" i="4"/>
  <c r="L313" i="4"/>
  <c r="L306" i="4"/>
  <c r="L303" i="4"/>
  <c r="L315" i="4"/>
  <c r="H315" i="4"/>
  <c r="L334" i="4"/>
  <c r="L333" i="4"/>
  <c r="E994" i="4"/>
  <c r="I994" i="4" s="1"/>
  <c r="G1001" i="4"/>
  <c r="D1153" i="4"/>
  <c r="D1275" i="4"/>
  <c r="D1290" i="4"/>
  <c r="D905" i="4"/>
  <c r="B905" i="4"/>
  <c r="B1223" i="4"/>
  <c r="E986" i="4"/>
  <c r="L235" i="4"/>
  <c r="D1388" i="4"/>
  <c r="G973" i="4"/>
  <c r="L244" i="4"/>
  <c r="L251" i="4"/>
  <c r="L245" i="4"/>
  <c r="L248" i="4"/>
  <c r="E750" i="4"/>
  <c r="I750" i="4" s="1"/>
  <c r="B1113" i="4"/>
  <c r="K953" i="4"/>
  <c r="D1126" i="4"/>
  <c r="B1140" i="4"/>
  <c r="B1327" i="4"/>
  <c r="D1320" i="4"/>
  <c r="B1159" i="4"/>
  <c r="B1342" i="4"/>
  <c r="B1134" i="4"/>
  <c r="H255" i="4"/>
  <c r="D1216" i="4"/>
  <c r="L273" i="4"/>
  <c r="D1378" i="4"/>
  <c r="B1381" i="4"/>
  <c r="J270" i="4"/>
  <c r="D1214" i="4"/>
  <c r="L269" i="4"/>
  <c r="D1272" i="4"/>
  <c r="A1355" i="4"/>
  <c r="B801" i="4"/>
  <c r="B1104" i="4"/>
  <c r="K1045" i="4"/>
  <c r="H195" i="4"/>
  <c r="E759" i="4"/>
  <c r="I759" i="4" s="1"/>
  <c r="L339" i="4"/>
  <c r="K781" i="4"/>
  <c r="B1371" i="4"/>
  <c r="E1056" i="4"/>
  <c r="C1356" i="4"/>
  <c r="C1202" i="4"/>
  <c r="L196" i="4"/>
  <c r="L202" i="4"/>
  <c r="E1055" i="4"/>
  <c r="L344" i="4"/>
  <c r="L276" i="4"/>
  <c r="L275" i="4"/>
  <c r="L277" i="4"/>
  <c r="F991" i="4"/>
  <c r="E990" i="4"/>
  <c r="L197" i="4"/>
  <c r="L199" i="4"/>
  <c r="B1193" i="4"/>
  <c r="B1374" i="4"/>
  <c r="B900" i="4"/>
  <c r="D896" i="4"/>
  <c r="K777" i="4"/>
  <c r="K779" i="4"/>
  <c r="K782" i="4"/>
  <c r="B865" i="4"/>
  <c r="D806" i="4"/>
  <c r="D1112" i="4"/>
  <c r="B1279" i="4"/>
  <c r="B1273" i="4"/>
  <c r="L327" i="4"/>
  <c r="F780" i="4"/>
  <c r="F1052" i="4"/>
  <c r="L329" i="4"/>
  <c r="L331" i="4"/>
  <c r="F779" i="4"/>
  <c r="H779" i="4" s="1"/>
  <c r="H323" i="4"/>
  <c r="E1047" i="4"/>
  <c r="I1047" i="4" s="1"/>
  <c r="L321" i="4"/>
  <c r="G1037" i="4"/>
  <c r="E1043" i="4"/>
  <c r="I1043" i="4" s="1"/>
  <c r="F1040" i="4"/>
  <c r="H230" i="4"/>
  <c r="F953" i="4"/>
  <c r="F952" i="4"/>
  <c r="G948" i="4"/>
  <c r="J220" i="4"/>
  <c r="F943" i="4"/>
  <c r="J217" i="4"/>
  <c r="L214" i="4"/>
  <c r="D1127" i="4"/>
  <c r="J275" i="4"/>
  <c r="F970" i="4"/>
  <c r="D895" i="4"/>
  <c r="B1326" i="4"/>
  <c r="A1219" i="4"/>
  <c r="D808" i="4"/>
  <c r="D841" i="4"/>
  <c r="B835" i="4"/>
  <c r="A893" i="4"/>
  <c r="B809" i="4"/>
  <c r="L307" i="4"/>
  <c r="L322" i="4"/>
  <c r="L311" i="4"/>
  <c r="L289" i="4"/>
  <c r="L239" i="4"/>
  <c r="L213" i="4"/>
  <c r="L227" i="4"/>
  <c r="L291" i="4"/>
  <c r="G1005" i="4"/>
  <c r="L284" i="4"/>
  <c r="L233" i="4"/>
  <c r="L225" i="4"/>
  <c r="K206" i="4"/>
  <c r="K205" i="4"/>
  <c r="K204" i="4"/>
  <c r="K295" i="4"/>
  <c r="K294" i="4"/>
  <c r="K291" i="4"/>
  <c r="K290" i="4"/>
  <c r="K286" i="4"/>
  <c r="K284" i="4"/>
  <c r="K282" i="4"/>
  <c r="K278" i="4"/>
  <c r="K277" i="4"/>
  <c r="K276" i="4"/>
  <c r="K275" i="4"/>
  <c r="K267" i="4"/>
  <c r="K266" i="4"/>
  <c r="K259" i="4"/>
  <c r="K254" i="4"/>
  <c r="K247" i="4"/>
  <c r="K239" i="4"/>
  <c r="K237" i="4"/>
  <c r="K227" i="4"/>
  <c r="K223" i="4"/>
  <c r="K217" i="4"/>
  <c r="K216" i="4"/>
  <c r="D1098" i="4"/>
  <c r="C1263" i="4"/>
  <c r="K992" i="4"/>
  <c r="K990" i="4"/>
  <c r="K965" i="4"/>
  <c r="K1295" i="4" s="1"/>
  <c r="K928" i="4"/>
  <c r="K927" i="4"/>
  <c r="K925" i="4"/>
  <c r="C1188" i="4"/>
  <c r="K1008" i="4"/>
  <c r="I300" i="4"/>
  <c r="I304" i="4"/>
  <c r="I492" i="4" s="1"/>
  <c r="K308" i="4"/>
  <c r="B895" i="4"/>
  <c r="B836" i="4"/>
  <c r="D892" i="4"/>
  <c r="B837" i="4"/>
  <c r="D837" i="4"/>
  <c r="B1192" i="4"/>
  <c r="D1357" i="4"/>
  <c r="D1181" i="4"/>
  <c r="B1359" i="4"/>
  <c r="D1194" i="4"/>
  <c r="B1195" i="4"/>
  <c r="D1195" i="4"/>
  <c r="B1361" i="4"/>
  <c r="D1361" i="4"/>
  <c r="B1197" i="4"/>
  <c r="D1197" i="4"/>
  <c r="B1198" i="4"/>
  <c r="D1186" i="4"/>
  <c r="B1364" i="4"/>
  <c r="D1352" i="4"/>
  <c r="B1200" i="4"/>
  <c r="D1365" i="4"/>
  <c r="D1201" i="4"/>
  <c r="K310" i="4"/>
  <c r="K311" i="4"/>
  <c r="B838" i="4"/>
  <c r="D838" i="4"/>
  <c r="K203" i="4"/>
  <c r="K200" i="4"/>
  <c r="K197" i="4"/>
  <c r="K196" i="4"/>
  <c r="K334" i="4"/>
  <c r="K328" i="4"/>
  <c r="K327" i="4"/>
  <c r="K325" i="4"/>
  <c r="K322" i="4"/>
  <c r="K321" i="4"/>
  <c r="K318" i="4"/>
  <c r="K317" i="4"/>
  <c r="K314" i="4"/>
  <c r="K336" i="4"/>
  <c r="K524" i="4" s="1"/>
  <c r="K1050" i="4"/>
  <c r="K1047" i="4"/>
  <c r="K1046" i="4"/>
  <c r="K1040" i="4"/>
  <c r="C1203" i="4"/>
  <c r="K1036" i="4"/>
  <c r="K1035" i="4"/>
  <c r="K1034" i="4"/>
  <c r="K1032" i="4"/>
  <c r="K1029" i="4"/>
  <c r="K1028" i="4"/>
  <c r="I195" i="4"/>
  <c r="G921" i="4"/>
  <c r="E922" i="4"/>
  <c r="I922" i="4" s="1"/>
  <c r="G923" i="4"/>
  <c r="J198" i="4"/>
  <c r="E737" i="4"/>
  <c r="I737" i="4" s="1"/>
  <c r="G737" i="4"/>
  <c r="J200" i="4"/>
  <c r="J202" i="4"/>
  <c r="G929" i="4"/>
  <c r="G932" i="4"/>
  <c r="G935" i="4"/>
  <c r="G1100" i="4" s="1"/>
  <c r="H215" i="4"/>
  <c r="G943" i="4"/>
  <c r="H221" i="4"/>
  <c r="H223" i="4"/>
  <c r="E952" i="4"/>
  <c r="H231" i="4"/>
  <c r="H233" i="4"/>
  <c r="J235" i="4"/>
  <c r="H236" i="4"/>
  <c r="J237" i="4"/>
  <c r="J239" i="4"/>
  <c r="G965" i="4"/>
  <c r="F965" i="4"/>
  <c r="F1295" i="4" s="1"/>
  <c r="E751" i="4"/>
  <c r="G966" i="4"/>
  <c r="G969" i="4"/>
  <c r="L246" i="4"/>
  <c r="H247" i="4"/>
  <c r="J248" i="4"/>
  <c r="J249" i="4"/>
  <c r="G975" i="4"/>
  <c r="G976" i="4"/>
  <c r="J253" i="4"/>
  <c r="F980" i="4"/>
  <c r="J255" i="4"/>
  <c r="G981" i="4"/>
  <c r="E982" i="4"/>
  <c r="H257" i="4"/>
  <c r="H258" i="4"/>
  <c r="E984" i="4"/>
  <c r="I984" i="4" s="1"/>
  <c r="G984" i="4"/>
  <c r="L260" i="4"/>
  <c r="E987" i="4"/>
  <c r="I987" i="4" s="1"/>
  <c r="H261" i="4"/>
  <c r="F758" i="4"/>
  <c r="J263" i="4"/>
  <c r="G989" i="4"/>
  <c r="F759" i="4"/>
  <c r="J759" i="4" s="1"/>
  <c r="J265" i="4"/>
  <c r="J441" i="4" s="1"/>
  <c r="G990" i="4"/>
  <c r="H266" i="4"/>
  <c r="G760" i="4"/>
  <c r="J268" i="4"/>
  <c r="H269" i="4"/>
  <c r="H621" i="4" s="1"/>
  <c r="F761" i="4"/>
  <c r="E997" i="4"/>
  <c r="H271" i="4"/>
  <c r="F998" i="4"/>
  <c r="E998" i="4"/>
  <c r="G999" i="4"/>
  <c r="H275" i="4"/>
  <c r="E1003" i="4"/>
  <c r="I1003" i="4" s="1"/>
  <c r="G763" i="4"/>
  <c r="E1007" i="4"/>
  <c r="I1007" i="4" s="1"/>
  <c r="G1036" i="4"/>
  <c r="H313" i="4"/>
  <c r="E1042" i="4"/>
  <c r="I1042" i="4" s="1"/>
  <c r="G1045" i="4"/>
  <c r="E1049" i="4"/>
  <c r="I1049" i="4" s="1"/>
  <c r="G1048" i="4"/>
  <c r="E779" i="4"/>
  <c r="H325" i="4"/>
  <c r="E780" i="4"/>
  <c r="G1053" i="4"/>
  <c r="H330" i="4"/>
  <c r="J331" i="4"/>
  <c r="F783" i="4"/>
  <c r="K337" i="4"/>
  <c r="K701" i="4" s="1"/>
  <c r="E1063" i="4"/>
  <c r="E1064" i="4"/>
  <c r="G1064" i="4"/>
  <c r="C865" i="4"/>
  <c r="C873" i="4"/>
  <c r="C879" i="4"/>
  <c r="C883" i="4"/>
  <c r="C827" i="4"/>
  <c r="A1103" i="4"/>
  <c r="K954" i="4"/>
  <c r="A1130" i="4"/>
  <c r="K967" i="4"/>
  <c r="C1125" i="4"/>
  <c r="K934" i="4"/>
  <c r="B1357" i="4"/>
  <c r="D1193" i="4"/>
  <c r="D1359" i="4"/>
  <c r="B1196" i="4"/>
  <c r="B1362" i="4"/>
  <c r="D1200" i="4"/>
  <c r="D1363" i="4"/>
  <c r="C1111" i="4"/>
  <c r="K948" i="4"/>
  <c r="D1362" i="4"/>
  <c r="D833" i="4"/>
  <c r="B886" i="4"/>
  <c r="B894" i="4"/>
  <c r="D1360" i="4"/>
  <c r="D1351" i="4"/>
  <c r="B802" i="4"/>
  <c r="D867" i="4"/>
  <c r="A869" i="4"/>
  <c r="D834" i="4"/>
  <c r="A817" i="4"/>
  <c r="A829" i="4"/>
  <c r="A861" i="4"/>
  <c r="A873" i="4"/>
  <c r="D817" i="4"/>
  <c r="A827" i="4"/>
  <c r="A1139" i="4"/>
  <c r="C1153" i="4"/>
  <c r="C1343" i="4"/>
  <c r="C1158" i="4"/>
  <c r="C1229" i="4"/>
  <c r="C1394" i="4"/>
  <c r="D1229" i="4"/>
  <c r="D1394" i="4"/>
  <c r="K1052" i="4"/>
  <c r="B1229" i="4"/>
  <c r="I338" i="4"/>
  <c r="H338" i="4"/>
  <c r="F1064" i="4"/>
  <c r="I339" i="4"/>
  <c r="H339" i="4"/>
  <c r="H340" i="4"/>
  <c r="K1055" i="4"/>
  <c r="H341" i="4"/>
  <c r="J342" i="4"/>
  <c r="J343" i="4"/>
  <c r="H343" i="4"/>
  <c r="H344" i="4"/>
  <c r="K1059" i="4"/>
  <c r="A1154" i="4"/>
  <c r="A1331" i="4"/>
  <c r="C1138" i="4"/>
  <c r="C1127" i="4"/>
  <c r="A1128" i="4"/>
  <c r="L348" i="4"/>
  <c r="L349" i="4"/>
  <c r="C1341" i="4"/>
  <c r="C1175" i="4"/>
  <c r="C1172" i="4"/>
  <c r="D1354" i="4"/>
  <c r="C1192" i="4"/>
  <c r="I245" i="4"/>
  <c r="I269" i="4"/>
  <c r="L326" i="4"/>
  <c r="F1053" i="4"/>
  <c r="E1054" i="4"/>
  <c r="H332" i="4"/>
  <c r="H333" i="4"/>
  <c r="I335" i="4"/>
  <c r="H335" i="4"/>
  <c r="D1382" i="4"/>
  <c r="B1384" i="4"/>
  <c r="B1221" i="4"/>
  <c r="D1386" i="4"/>
  <c r="C1387" i="4"/>
  <c r="B1388" i="4"/>
  <c r="D1223" i="4"/>
  <c r="H345" i="4"/>
  <c r="H709" i="4" s="1"/>
  <c r="A1151" i="4"/>
  <c r="A1152" i="4"/>
  <c r="C1333" i="4"/>
  <c r="A1326" i="4"/>
  <c r="K1001" i="4"/>
  <c r="A1323" i="4"/>
  <c r="A1303" i="4"/>
  <c r="A1335" i="4"/>
  <c r="C1281" i="4"/>
  <c r="A1132" i="4"/>
  <c r="A1146" i="4"/>
  <c r="A1157" i="4"/>
  <c r="A1314" i="4"/>
  <c r="C1325" i="4"/>
  <c r="A1116" i="4"/>
  <c r="B893" i="4"/>
  <c r="K761" i="4"/>
  <c r="K754" i="4"/>
  <c r="C1326" i="4"/>
  <c r="K996" i="4"/>
  <c r="A1142" i="4"/>
  <c r="A1307" i="4"/>
  <c r="A1306" i="4"/>
  <c r="A1141" i="4"/>
  <c r="C1298" i="4"/>
  <c r="C1133" i="4"/>
  <c r="A1298" i="4"/>
  <c r="A1133" i="4"/>
  <c r="C1129" i="4"/>
  <c r="C1294" i="4"/>
  <c r="A1121" i="4"/>
  <c r="A1286" i="4"/>
  <c r="A1285" i="4"/>
  <c r="A1120" i="4"/>
  <c r="A1117" i="4"/>
  <c r="A1282" i="4"/>
  <c r="A1111" i="4"/>
  <c r="A1276" i="4"/>
  <c r="A1108" i="4"/>
  <c r="A1273" i="4"/>
  <c r="A1271" i="4"/>
  <c r="A1106" i="4"/>
  <c r="A1270" i="4"/>
  <c r="A1105" i="4"/>
  <c r="A1102" i="4"/>
  <c r="A1267" i="4"/>
  <c r="C1101" i="4"/>
  <c r="C1266" i="4"/>
  <c r="A1266" i="4"/>
  <c r="A1101" i="4"/>
  <c r="C1339" i="4"/>
  <c r="A1172" i="4"/>
  <c r="A1337" i="4"/>
  <c r="A1171" i="4"/>
  <c r="A1336" i="4"/>
  <c r="B1189" i="4"/>
  <c r="B1190" i="4"/>
  <c r="B1202" i="4"/>
  <c r="B1355" i="4"/>
  <c r="D1367" i="4"/>
  <c r="D1190" i="4"/>
  <c r="B1356" i="4"/>
  <c r="D1368" i="4"/>
  <c r="D1356" i="4"/>
  <c r="D1191" i="4"/>
  <c r="C1393" i="4"/>
  <c r="C1228" i="4"/>
  <c r="A1216" i="4"/>
  <c r="A1381" i="4"/>
  <c r="A1214" i="4"/>
  <c r="A1379" i="4"/>
  <c r="A1377" i="4"/>
  <c r="A1212" i="4"/>
  <c r="C1209" i="4"/>
  <c r="C1221" i="4"/>
  <c r="A1372" i="4"/>
  <c r="A1207" i="4"/>
  <c r="A1204" i="4"/>
  <c r="A1369" i="4"/>
  <c r="A1367" i="4"/>
  <c r="A1202" i="4"/>
  <c r="A1201" i="4"/>
  <c r="A1366" i="4"/>
  <c r="A1363" i="4"/>
  <c r="A1198" i="4"/>
  <c r="A1196" i="4"/>
  <c r="A1361" i="4"/>
  <c r="A1195" i="4"/>
  <c r="A1360" i="4"/>
  <c r="F922" i="4"/>
  <c r="H196" i="4"/>
  <c r="I201" i="4"/>
  <c r="E926" i="4"/>
  <c r="I926" i="4" s="1"/>
  <c r="G926" i="4"/>
  <c r="H201" i="4"/>
  <c r="G738" i="4"/>
  <c r="E929" i="4"/>
  <c r="I929" i="4" s="1"/>
  <c r="J203" i="4"/>
  <c r="J204" i="4"/>
  <c r="F739" i="4"/>
  <c r="E931" i="4"/>
  <c r="I931" i="4" s="1"/>
  <c r="J205" i="4"/>
  <c r="I205" i="4"/>
  <c r="G930" i="4"/>
  <c r="G739" i="4"/>
  <c r="F931" i="4"/>
  <c r="H206" i="4"/>
  <c r="J207" i="4"/>
  <c r="E740" i="4"/>
  <c r="J208" i="4"/>
  <c r="F933" i="4"/>
  <c r="L208" i="4"/>
  <c r="F740" i="4"/>
  <c r="J209" i="4"/>
  <c r="E935" i="4"/>
  <c r="I935" i="4" s="1"/>
  <c r="H210" i="4"/>
  <c r="F935" i="4"/>
  <c r="L210" i="4"/>
  <c r="F936" i="4"/>
  <c r="E937" i="4"/>
  <c r="J211" i="4"/>
  <c r="G741" i="4"/>
  <c r="G936" i="4"/>
  <c r="H211" i="4"/>
  <c r="F937" i="4"/>
  <c r="F938" i="4"/>
  <c r="E938" i="4"/>
  <c r="E742" i="4"/>
  <c r="E939" i="4"/>
  <c r="I939" i="4" s="1"/>
  <c r="H213" i="4"/>
  <c r="G938" i="4"/>
  <c r="F939" i="4"/>
  <c r="J214" i="4"/>
  <c r="F742" i="4"/>
  <c r="E940" i="4"/>
  <c r="J215" i="4"/>
  <c r="H216" i="4"/>
  <c r="J216" i="4"/>
  <c r="L216" i="4"/>
  <c r="F942" i="4"/>
  <c r="E942" i="4"/>
  <c r="I942" i="4" s="1"/>
  <c r="E743" i="4"/>
  <c r="L218" i="4"/>
  <c r="J218" i="4"/>
  <c r="J219" i="4"/>
  <c r="E945" i="4"/>
  <c r="G945" i="4"/>
  <c r="G744" i="4"/>
  <c r="F744" i="4"/>
  <c r="F804" i="4" s="1"/>
  <c r="H220" i="4"/>
  <c r="L220" i="4"/>
  <c r="F945" i="4"/>
  <c r="E947" i="4"/>
  <c r="I947" i="4" s="1"/>
  <c r="J221" i="4"/>
  <c r="F947" i="4"/>
  <c r="J222" i="4"/>
  <c r="I223" i="4"/>
  <c r="E949" i="4"/>
  <c r="E745" i="4"/>
  <c r="L224" i="4"/>
  <c r="H224" i="4"/>
  <c r="F949" i="4"/>
  <c r="J225" i="4"/>
  <c r="E951" i="4"/>
  <c r="G950" i="4"/>
  <c r="H225" i="4"/>
  <c r="H401" i="4" s="1"/>
  <c r="H226" i="4"/>
  <c r="F746" i="4"/>
  <c r="J226" i="4"/>
  <c r="H227" i="4"/>
  <c r="G952" i="4"/>
  <c r="H228" i="4"/>
  <c r="F747" i="4"/>
  <c r="E747" i="4"/>
  <c r="E867" i="4" s="1"/>
  <c r="J229" i="4"/>
  <c r="E954" i="4"/>
  <c r="H229" i="4"/>
  <c r="G954" i="4"/>
  <c r="G955" i="4"/>
  <c r="J230" i="4"/>
  <c r="F955" i="4"/>
  <c r="F956" i="4"/>
  <c r="E957" i="4"/>
  <c r="I957" i="4" s="1"/>
  <c r="E748" i="4"/>
  <c r="J231" i="4"/>
  <c r="J232" i="4"/>
  <c r="L232" i="4"/>
  <c r="J233" i="4"/>
  <c r="E959" i="4"/>
  <c r="E1289" i="4" s="1"/>
  <c r="F959" i="4"/>
  <c r="J234" i="4"/>
  <c r="F749" i="4"/>
  <c r="H235" i="4"/>
  <c r="G960" i="4"/>
  <c r="G961" i="4"/>
  <c r="H237" i="4"/>
  <c r="G963" i="4"/>
  <c r="G750" i="4"/>
  <c r="H238" i="4"/>
  <c r="F964" i="4"/>
  <c r="L242" i="4"/>
  <c r="F968" i="4"/>
  <c r="J243" i="4"/>
  <c r="E969" i="4"/>
  <c r="E752" i="4"/>
  <c r="I752" i="4" s="1"/>
  <c r="H244" i="4"/>
  <c r="J244" i="4"/>
  <c r="G970" i="4"/>
  <c r="G971" i="4"/>
  <c r="E753" i="4"/>
  <c r="E973" i="4"/>
  <c r="J250" i="4"/>
  <c r="L250" i="4"/>
  <c r="F754" i="4"/>
  <c r="H252" i="4"/>
  <c r="L252" i="4"/>
  <c r="J252" i="4"/>
  <c r="H253" i="4"/>
  <c r="G978" i="4"/>
  <c r="J256" i="4"/>
  <c r="L256" i="4"/>
  <c r="I267" i="4"/>
  <c r="E993" i="4"/>
  <c r="I993" i="4" s="1"/>
  <c r="F762" i="4"/>
  <c r="F999" i="4"/>
  <c r="E1000" i="4"/>
  <c r="E1001" i="4"/>
  <c r="I1001" i="4" s="1"/>
  <c r="F1002" i="4"/>
  <c r="H276" i="4"/>
  <c r="F1003" i="4"/>
  <c r="H278" i="4"/>
  <c r="E1005" i="4"/>
  <c r="E1004" i="4"/>
  <c r="I1004" i="4" s="1"/>
  <c r="G764" i="4"/>
  <c r="G1004" i="4"/>
  <c r="L280" i="4"/>
  <c r="J280" i="4"/>
  <c r="F764" i="4"/>
  <c r="H280" i="4"/>
  <c r="F1006" i="4"/>
  <c r="F1005" i="4"/>
  <c r="H281" i="4"/>
  <c r="G1007" i="4"/>
  <c r="F1007" i="4"/>
  <c r="F1008" i="4"/>
  <c r="H282" i="4"/>
  <c r="F765" i="4"/>
  <c r="J282" i="4"/>
  <c r="E1008" i="4"/>
  <c r="I1008" i="4" s="1"/>
  <c r="J283" i="4"/>
  <c r="G765" i="4"/>
  <c r="H283" i="4"/>
  <c r="H284" i="4"/>
  <c r="F1010" i="4"/>
  <c r="J285" i="4"/>
  <c r="E1011" i="4"/>
  <c r="I1011" i="4" s="1"/>
  <c r="E766" i="4"/>
  <c r="G1010" i="4"/>
  <c r="H285" i="4"/>
  <c r="L286" i="4"/>
  <c r="H286" i="4"/>
  <c r="F766" i="4"/>
  <c r="J286" i="4"/>
  <c r="F1012" i="4"/>
  <c r="E1012" i="4"/>
  <c r="E1013" i="4"/>
  <c r="J287" i="4"/>
  <c r="H287" i="4"/>
  <c r="G1013" i="4"/>
  <c r="G1012" i="4"/>
  <c r="L288" i="4"/>
  <c r="H288" i="4"/>
  <c r="F1014" i="4"/>
  <c r="F767" i="4"/>
  <c r="E1014" i="4"/>
  <c r="I1014" i="4" s="1"/>
  <c r="J289" i="4"/>
  <c r="G767" i="4"/>
  <c r="H289" i="4"/>
  <c r="G1015" i="4"/>
  <c r="G1014" i="4"/>
  <c r="F1016" i="4"/>
  <c r="H290" i="4"/>
  <c r="L290" i="4"/>
  <c r="J290" i="4"/>
  <c r="E1016" i="4"/>
  <c r="E1346" i="4" s="1"/>
  <c r="E768" i="4"/>
  <c r="I768" i="4" s="1"/>
  <c r="J291" i="4"/>
  <c r="E1017" i="4"/>
  <c r="G1017" i="4"/>
  <c r="G768" i="4"/>
  <c r="G1016" i="4"/>
  <c r="F768" i="4"/>
  <c r="F1017" i="4"/>
  <c r="F1182" i="4" s="1"/>
  <c r="F1018" i="4"/>
  <c r="L292" i="4"/>
  <c r="E1019" i="4"/>
  <c r="I1019" i="4" s="1"/>
  <c r="J293" i="4"/>
  <c r="E1018" i="4"/>
  <c r="I1018" i="4" s="1"/>
  <c r="G1018" i="4"/>
  <c r="H293" i="4"/>
  <c r="F769" i="4"/>
  <c r="J294" i="4"/>
  <c r="F1019" i="4"/>
  <c r="L294" i="4"/>
  <c r="H294" i="4"/>
  <c r="E769" i="4"/>
  <c r="I769" i="4" s="1"/>
  <c r="J295" i="4"/>
  <c r="E1020" i="4"/>
  <c r="E1021" i="4"/>
  <c r="G769" i="4"/>
  <c r="G1021" i="4"/>
  <c r="J296" i="4"/>
  <c r="L296" i="4"/>
  <c r="H296" i="4"/>
  <c r="F1021" i="4"/>
  <c r="F1022" i="4"/>
  <c r="E770" i="4"/>
  <c r="I770" i="4" s="1"/>
  <c r="J297" i="4"/>
  <c r="E1022" i="4"/>
  <c r="I1022" i="4" s="1"/>
  <c r="E1023" i="4"/>
  <c r="G770" i="4"/>
  <c r="G1022" i="4"/>
  <c r="G1352" i="4" s="1"/>
  <c r="G1023" i="4"/>
  <c r="F1024" i="4"/>
  <c r="F1354" i="4" s="1"/>
  <c r="F770" i="4"/>
  <c r="H298" i="4"/>
  <c r="L298" i="4"/>
  <c r="F1023" i="4"/>
  <c r="J1023" i="4" s="1"/>
  <c r="J299" i="4"/>
  <c r="E1025" i="4"/>
  <c r="G1024" i="4"/>
  <c r="H299" i="4"/>
  <c r="H475" i="4" s="1"/>
  <c r="G1025" i="4"/>
  <c r="G1355" i="4" s="1"/>
  <c r="F1025" i="4"/>
  <c r="J300" i="4"/>
  <c r="E771" i="4"/>
  <c r="J301" i="4"/>
  <c r="E1027" i="4"/>
  <c r="I1027" i="4" s="1"/>
  <c r="G1027" i="4"/>
  <c r="G1026" i="4"/>
  <c r="L302" i="4"/>
  <c r="J302" i="4"/>
  <c r="F1028" i="4"/>
  <c r="F1027" i="4"/>
  <c r="J303" i="4"/>
  <c r="E1028" i="4"/>
  <c r="E1029" i="4"/>
  <c r="I1029" i="4" s="1"/>
  <c r="E772" i="4"/>
  <c r="I772" i="4" s="1"/>
  <c r="G1029" i="4"/>
  <c r="G1359" i="4" s="1"/>
  <c r="G1028" i="4"/>
  <c r="G772" i="4"/>
  <c r="L304" i="4"/>
  <c r="J304" i="4"/>
  <c r="F772" i="4"/>
  <c r="F1030" i="4"/>
  <c r="F1029" i="4"/>
  <c r="E1030" i="4"/>
  <c r="E1031" i="4"/>
  <c r="J305" i="4"/>
  <c r="G1030" i="4"/>
  <c r="G1031" i="4"/>
  <c r="H305" i="4"/>
  <c r="F773" i="4"/>
  <c r="J306" i="4"/>
  <c r="H306" i="4"/>
  <c r="F1032" i="4"/>
  <c r="F1031" i="4"/>
  <c r="F1361" i="4" s="1"/>
  <c r="J307" i="4"/>
  <c r="E773" i="4"/>
  <c r="G1032" i="4"/>
  <c r="G1374" i="4" s="1"/>
  <c r="H307" i="4"/>
  <c r="G1033" i="4"/>
  <c r="L308" i="4"/>
  <c r="J308" i="4"/>
  <c r="F1033" i="4"/>
  <c r="F1363" i="4" s="1"/>
  <c r="E774" i="4"/>
  <c r="J309" i="4"/>
  <c r="H309" i="4"/>
  <c r="G1034" i="4"/>
  <c r="J310" i="4"/>
  <c r="L310" i="4"/>
  <c r="F774" i="4"/>
  <c r="F1036" i="4"/>
  <c r="J311" i="4"/>
  <c r="E1036" i="4"/>
  <c r="I1036" i="4" s="1"/>
  <c r="E1037" i="4"/>
  <c r="J312" i="4"/>
  <c r="J664" i="4" s="1"/>
  <c r="H312" i="4"/>
  <c r="F1038" i="4"/>
  <c r="J313" i="4"/>
  <c r="I313" i="4"/>
  <c r="E1038" i="4"/>
  <c r="H314" i="4"/>
  <c r="J314" i="4"/>
  <c r="L314" i="4"/>
  <c r="E1040" i="4"/>
  <c r="E1041" i="4"/>
  <c r="G776" i="4"/>
  <c r="G1040" i="4"/>
  <c r="G1041" i="4"/>
  <c r="L316" i="4"/>
  <c r="H316" i="4"/>
  <c r="F1041" i="4"/>
  <c r="F1042" i="4"/>
  <c r="G1043" i="4"/>
  <c r="G1373" i="4" s="1"/>
  <c r="H317" i="4"/>
  <c r="H493" i="4" s="1"/>
  <c r="G1042" i="4"/>
  <c r="F777" i="4"/>
  <c r="F1044" i="4"/>
  <c r="E777" i="4"/>
  <c r="I777" i="4" s="1"/>
  <c r="E1044" i="4"/>
  <c r="J320" i="4"/>
  <c r="L320" i="4"/>
  <c r="F1045" i="4"/>
  <c r="E1046" i="4"/>
  <c r="J321" i="4"/>
  <c r="G778" i="4"/>
  <c r="H321" i="4"/>
  <c r="H673" i="4" s="1"/>
  <c r="J322" i="4"/>
  <c r="F1047" i="4"/>
  <c r="F1048" i="4"/>
  <c r="L324" i="4"/>
  <c r="J324" i="4"/>
  <c r="H329" i="4"/>
  <c r="G1055" i="4"/>
  <c r="G1385" i="4" s="1"/>
  <c r="H331" i="4"/>
  <c r="G781" i="4"/>
  <c r="G1056" i="4"/>
  <c r="E782" i="4"/>
  <c r="J333" i="4"/>
  <c r="F782" i="4"/>
  <c r="H334" i="4"/>
  <c r="G1063" i="4"/>
  <c r="H337" i="4"/>
  <c r="A1383" i="4"/>
  <c r="A1218" i="4"/>
  <c r="C1383" i="4"/>
  <c r="D1219" i="4"/>
  <c r="D1384" i="4"/>
  <c r="A1220" i="4"/>
  <c r="A1385" i="4"/>
  <c r="J276" i="4"/>
  <c r="E927" i="4"/>
  <c r="I927" i="4" s="1"/>
  <c r="H277" i="4"/>
  <c r="C1144" i="4"/>
  <c r="C1173" i="4"/>
  <c r="C1335" i="4"/>
  <c r="F785" i="4"/>
  <c r="E925" i="4"/>
  <c r="I925" i="4" s="1"/>
  <c r="C1374" i="4"/>
  <c r="I325" i="4"/>
  <c r="G997" i="4"/>
  <c r="K1011" i="4"/>
  <c r="K993" i="4"/>
  <c r="G974" i="4"/>
  <c r="J236" i="4"/>
  <c r="J332" i="4"/>
  <c r="F987" i="4"/>
  <c r="G756" i="4"/>
  <c r="G983" i="4"/>
  <c r="G957" i="4"/>
  <c r="E972" i="4"/>
  <c r="E980" i="4"/>
  <c r="E974" i="4"/>
  <c r="I974" i="4" s="1"/>
  <c r="I255" i="4"/>
  <c r="E981" i="4"/>
  <c r="L254" i="4"/>
  <c r="G751" i="4"/>
  <c r="E968" i="4"/>
  <c r="I968" i="4" s="1"/>
  <c r="F962" i="4"/>
  <c r="J240" i="4"/>
  <c r="L240" i="4"/>
  <c r="G958" i="4"/>
  <c r="E958" i="4"/>
  <c r="I958" i="4" s="1"/>
  <c r="E964" i="4"/>
  <c r="E961" i="4"/>
  <c r="I961" i="4" s="1"/>
  <c r="E965" i="4"/>
  <c r="C1316" i="4"/>
  <c r="C1322" i="4"/>
  <c r="K969" i="4"/>
  <c r="C1146" i="4"/>
  <c r="I343" i="4"/>
  <c r="K1053" i="4"/>
  <c r="G782" i="4"/>
  <c r="H234" i="4"/>
  <c r="I319" i="4"/>
  <c r="I495" i="4" s="1"/>
  <c r="I327" i="4"/>
  <c r="E983" i="4"/>
  <c r="E749" i="4"/>
  <c r="K1057" i="4"/>
  <c r="J339" i="4"/>
  <c r="J703" i="4" s="1"/>
  <c r="C1217" i="4"/>
  <c r="G757" i="4"/>
  <c r="C1223" i="4"/>
  <c r="F985" i="4"/>
  <c r="A1137" i="4"/>
  <c r="F995" i="4"/>
  <c r="K1025" i="4"/>
  <c r="B1199" i="4"/>
  <c r="D1188" i="4"/>
  <c r="K1044" i="4"/>
  <c r="A1200" i="4"/>
  <c r="C1357" i="4"/>
  <c r="G924" i="4"/>
  <c r="A1375" i="4"/>
  <c r="G758" i="4"/>
  <c r="L268" i="4"/>
  <c r="K1043" i="4"/>
  <c r="F979" i="4"/>
  <c r="G986" i="4"/>
  <c r="G977" i="4"/>
  <c r="F984" i="4"/>
  <c r="G993" i="4"/>
  <c r="G1057" i="4"/>
  <c r="C1215" i="4"/>
  <c r="C1377" i="4"/>
  <c r="C1376" i="4"/>
  <c r="J195" i="4"/>
  <c r="F921" i="4"/>
  <c r="J197" i="4"/>
  <c r="H199" i="4"/>
  <c r="J201" i="4"/>
  <c r="F738" i="4"/>
  <c r="E928" i="4"/>
  <c r="I928" i="4" s="1"/>
  <c r="E1053" i="4"/>
  <c r="I1053" i="4" s="1"/>
  <c r="J340" i="4"/>
  <c r="J704" i="4" s="1"/>
  <c r="C1385" i="4"/>
  <c r="C1219" i="4"/>
  <c r="K1054" i="4"/>
  <c r="F784" i="4"/>
  <c r="E783" i="4"/>
  <c r="H270" i="4"/>
  <c r="E761" i="4"/>
  <c r="F994" i="4"/>
  <c r="H268" i="4"/>
  <c r="L274" i="4"/>
  <c r="L278" i="4"/>
  <c r="F993" i="4"/>
  <c r="G992" i="4"/>
  <c r="H264" i="4"/>
  <c r="J264" i="4"/>
  <c r="J262" i="4"/>
  <c r="L262" i="4"/>
  <c r="G985" i="4"/>
  <c r="F757" i="4"/>
  <c r="F976" i="4"/>
  <c r="F981" i="4"/>
  <c r="F927" i="4"/>
  <c r="L206" i="4"/>
  <c r="F736" i="4"/>
  <c r="K1027" i="4"/>
  <c r="D1358" i="4"/>
  <c r="B1360" i="4"/>
  <c r="C1380" i="4"/>
  <c r="C1204" i="4"/>
  <c r="C1210" i="4"/>
  <c r="D1189" i="4"/>
  <c r="B1354" i="4"/>
  <c r="B1365" i="4"/>
  <c r="B1187" i="4"/>
  <c r="A1277" i="4"/>
  <c r="A1113" i="4"/>
  <c r="A1279" i="4"/>
  <c r="C1269" i="4"/>
  <c r="A1272" i="4"/>
  <c r="F1054" i="4"/>
  <c r="G1054" i="4"/>
  <c r="H328" i="4"/>
  <c r="H327" i="4"/>
  <c r="L332" i="4"/>
  <c r="L328" i="4"/>
  <c r="G1052" i="4"/>
  <c r="H326" i="4"/>
  <c r="E1052" i="4"/>
  <c r="F1051" i="4"/>
  <c r="H324" i="4"/>
  <c r="G1049" i="4"/>
  <c r="J323" i="4"/>
  <c r="H322" i="4"/>
  <c r="E1048" i="4"/>
  <c r="I1048" i="4" s="1"/>
  <c r="H320" i="4"/>
  <c r="G777" i="4"/>
  <c r="G1039" i="4"/>
  <c r="G1035" i="4"/>
  <c r="E1039" i="4"/>
  <c r="E1034" i="4"/>
  <c r="I1034" i="4" s="1"/>
  <c r="E1035" i="4"/>
  <c r="I1035" i="4" s="1"/>
  <c r="F1043" i="4"/>
  <c r="F1035" i="4"/>
  <c r="J317" i="4"/>
  <c r="L230" i="4"/>
  <c r="G747" i="4"/>
  <c r="F954" i="4"/>
  <c r="G953" i="4"/>
  <c r="F951" i="4"/>
  <c r="L226" i="4"/>
  <c r="E950" i="4"/>
  <c r="J224" i="4"/>
  <c r="G745" i="4"/>
  <c r="J223" i="4"/>
  <c r="F745" i="4"/>
  <c r="L222" i="4"/>
  <c r="F946" i="4"/>
  <c r="G944" i="4"/>
  <c r="E944" i="4"/>
  <c r="F944" i="4"/>
  <c r="G743" i="4"/>
  <c r="E943" i="4"/>
  <c r="I943" i="4" s="1"/>
  <c r="F941" i="4"/>
  <c r="G940" i="4"/>
  <c r="F940" i="4"/>
  <c r="H214" i="4"/>
  <c r="G939" i="4"/>
  <c r="L212" i="4"/>
  <c r="G937" i="4"/>
  <c r="E741" i="4"/>
  <c r="G934" i="4"/>
  <c r="E934" i="4"/>
  <c r="F934" i="4"/>
  <c r="J206" i="4"/>
  <c r="H205" i="4"/>
  <c r="E739" i="4"/>
  <c r="I739" i="4" s="1"/>
  <c r="F930" i="4"/>
  <c r="I203" i="4"/>
  <c r="G927" i="4"/>
  <c r="F925" i="4"/>
  <c r="F924" i="4"/>
  <c r="I197" i="4"/>
  <c r="E921" i="4"/>
  <c r="I921" i="4" s="1"/>
  <c r="A1368" i="4"/>
  <c r="K968" i="4"/>
  <c r="C1327" i="4"/>
  <c r="A1318" i="4"/>
  <c r="F1001" i="4"/>
  <c r="J273" i="4"/>
  <c r="L272" i="4"/>
  <c r="G988" i="4"/>
  <c r="F972" i="4"/>
  <c r="J242" i="4"/>
  <c r="G962" i="4"/>
  <c r="A1310" i="4"/>
  <c r="A1135" i="4"/>
  <c r="C1161" i="4"/>
  <c r="A1127" i="4"/>
  <c r="C1306" i="4"/>
  <c r="D1221" i="4"/>
  <c r="K1049" i="4"/>
  <c r="H319" i="4"/>
  <c r="F923" i="4"/>
  <c r="F750" i="4"/>
  <c r="G749" i="4"/>
  <c r="F755" i="4"/>
  <c r="E762" i="4"/>
  <c r="G931" i="4"/>
  <c r="F961" i="4"/>
  <c r="H250" i="4"/>
  <c r="H207" i="4"/>
  <c r="F763" i="4"/>
  <c r="L270" i="4"/>
  <c r="J254" i="4"/>
  <c r="F967" i="4"/>
  <c r="L234" i="4"/>
  <c r="A1358" i="4"/>
  <c r="A1374" i="4"/>
  <c r="A1176" i="4"/>
  <c r="A1265" i="4"/>
  <c r="E763" i="4"/>
  <c r="I763" i="4" s="1"/>
  <c r="H249" i="4"/>
  <c r="F753" i="4"/>
  <c r="G748" i="4"/>
  <c r="G947" i="4"/>
  <c r="H947" i="4" s="1"/>
  <c r="H212" i="4"/>
  <c r="H200" i="4"/>
  <c r="C1174" i="4"/>
  <c r="A1168" i="4"/>
  <c r="A1263" i="4"/>
  <c r="A1136" i="4"/>
  <c r="B1363" i="4"/>
  <c r="A1194" i="4"/>
  <c r="A1376" i="4"/>
  <c r="A1264" i="4"/>
  <c r="B1219" i="4"/>
  <c r="G946" i="4"/>
  <c r="L228" i="4"/>
  <c r="F948" i="4"/>
  <c r="L312" i="4"/>
  <c r="H304" i="4"/>
  <c r="H303" i="4"/>
  <c r="F1020" i="4"/>
  <c r="H336" i="4"/>
  <c r="E781" i="4"/>
  <c r="I781" i="4" s="1"/>
  <c r="J316" i="4"/>
  <c r="J315" i="4"/>
  <c r="E1032" i="4"/>
  <c r="I1032" i="4" s="1"/>
  <c r="E1026" i="4"/>
  <c r="F1026" i="4"/>
  <c r="G951" i="4"/>
  <c r="F741" i="4"/>
  <c r="J258" i="4"/>
  <c r="H279" i="4"/>
  <c r="F1011" i="4"/>
  <c r="E999" i="4"/>
  <c r="F982" i="4"/>
  <c r="G1008" i="4"/>
  <c r="H311" i="4"/>
  <c r="H297" i="4"/>
  <c r="H291" i="4"/>
  <c r="F1009" i="4"/>
  <c r="F997" i="4"/>
  <c r="H310" i="4"/>
  <c r="J298" i="4"/>
  <c r="J288" i="4"/>
  <c r="E1006" i="4"/>
  <c r="E765" i="4"/>
  <c r="H308" i="4"/>
  <c r="H292" i="4"/>
  <c r="L300" i="4"/>
  <c r="G1009" i="4"/>
  <c r="F1015" i="4"/>
  <c r="I295" i="4"/>
  <c r="I483" i="4" s="1"/>
  <c r="I293" i="4"/>
  <c r="I291" i="4"/>
  <c r="I479" i="4" s="1"/>
  <c r="I289" i="4"/>
  <c r="I285" i="4"/>
  <c r="I649" i="4" s="1"/>
  <c r="I283" i="4"/>
  <c r="I281" i="4"/>
  <c r="I279" i="4"/>
  <c r="I277" i="4"/>
  <c r="I275" i="4"/>
  <c r="I273" i="4"/>
  <c r="I271" i="4"/>
  <c r="I263" i="4"/>
  <c r="I261" i="4"/>
  <c r="I259" i="4"/>
  <c r="I257" i="4"/>
  <c r="I253" i="4"/>
  <c r="I251" i="4"/>
  <c r="I249" i="4"/>
  <c r="I247" i="4"/>
  <c r="I243" i="4"/>
  <c r="I241" i="4"/>
  <c r="I239" i="4"/>
  <c r="I237" i="4"/>
  <c r="I235" i="4"/>
  <c r="I233" i="4"/>
  <c r="I231" i="4"/>
  <c r="I229" i="4"/>
  <c r="I227" i="4"/>
  <c r="I225" i="4"/>
  <c r="I221" i="4"/>
  <c r="I219" i="4"/>
  <c r="I217" i="4"/>
  <c r="I215" i="4"/>
  <c r="I213" i="4"/>
  <c r="I211" i="4"/>
  <c r="I209" i="4"/>
  <c r="I207" i="4"/>
  <c r="D1182" i="4"/>
  <c r="K937" i="4"/>
  <c r="K932" i="4"/>
  <c r="K931" i="4"/>
  <c r="K924" i="4"/>
  <c r="B1188" i="4"/>
  <c r="K1010" i="4"/>
  <c r="K301" i="4"/>
  <c r="K302" i="4"/>
  <c r="K303" i="4"/>
  <c r="K304" i="4"/>
  <c r="K307" i="4"/>
  <c r="C1361" i="4"/>
  <c r="C1198" i="4"/>
  <c r="I323" i="4"/>
  <c r="I499" i="4" s="1"/>
  <c r="I321" i="4"/>
  <c r="D1228" i="4"/>
  <c r="D1393" i="4"/>
  <c r="B1228" i="4"/>
  <c r="B1393" i="4"/>
  <c r="E1009" i="4"/>
  <c r="I1009" i="4" s="1"/>
  <c r="G766" i="4"/>
  <c r="G771" i="4"/>
  <c r="F771" i="4"/>
  <c r="G774" i="4"/>
  <c r="F775" i="4"/>
  <c r="L318" i="4"/>
  <c r="F1061" i="4"/>
  <c r="F1403" i="4" s="1"/>
  <c r="E1062" i="4"/>
  <c r="G1062" i="4"/>
  <c r="F1063" i="4"/>
  <c r="H524" i="4"/>
  <c r="I487" i="4"/>
  <c r="I524" i="4"/>
  <c r="I700" i="4"/>
  <c r="I600" i="4"/>
  <c r="C193" i="4"/>
  <c r="C734" i="4"/>
  <c r="K269" i="4"/>
  <c r="K268" i="4"/>
  <c r="I436" i="4"/>
  <c r="K255" i="4"/>
  <c r="K252" i="4"/>
  <c r="K248" i="4"/>
  <c r="K246" i="4"/>
  <c r="K244" i="4"/>
  <c r="K240" i="4"/>
  <c r="K238" i="4"/>
  <c r="K236" i="4"/>
  <c r="K921" i="4"/>
  <c r="K957" i="4"/>
  <c r="D1263" i="4"/>
  <c r="K994" i="4"/>
  <c r="K988" i="4"/>
  <c r="K986" i="4"/>
  <c r="K985" i="4"/>
  <c r="K984" i="4"/>
  <c r="K983" i="4"/>
  <c r="K973" i="4"/>
  <c r="K966" i="4"/>
  <c r="K961" i="4"/>
  <c r="K960" i="4"/>
  <c r="K956" i="4"/>
  <c r="K951" i="4"/>
  <c r="K944" i="4"/>
  <c r="C824" i="4"/>
  <c r="C1180" i="4"/>
  <c r="C1346" i="4"/>
  <c r="K1023" i="4"/>
  <c r="K1058" i="4"/>
  <c r="F786" i="4"/>
  <c r="K1060" i="4"/>
  <c r="K346" i="4"/>
  <c r="K786" i="4"/>
  <c r="A846" i="4"/>
  <c r="B1099" i="4"/>
  <c r="B1264" i="4"/>
  <c r="D1176" i="4"/>
  <c r="D1353" i="4"/>
  <c r="D1340" i="4"/>
  <c r="D1174" i="4"/>
  <c r="B1351" i="4"/>
  <c r="B1174" i="4"/>
  <c r="B1186" i="4"/>
  <c r="D1338" i="4"/>
  <c r="B1338" i="4"/>
  <c r="D1349" i="4"/>
  <c r="D1184" i="4"/>
  <c r="K1007" i="4"/>
  <c r="B1184" i="4"/>
  <c r="B1172" i="4"/>
  <c r="B1348" i="4"/>
  <c r="B1183" i="4"/>
  <c r="D888" i="4"/>
  <c r="D832" i="4"/>
  <c r="A826" i="4"/>
  <c r="A886" i="4"/>
  <c r="A824" i="4"/>
  <c r="A884" i="4"/>
  <c r="D822" i="4"/>
  <c r="D882" i="4"/>
  <c r="A820" i="4"/>
  <c r="A880" i="4"/>
  <c r="D878" i="4"/>
  <c r="D818" i="4"/>
  <c r="A816" i="4"/>
  <c r="A876" i="4"/>
  <c r="D812" i="4"/>
  <c r="D872" i="4"/>
  <c r="A870" i="4"/>
  <c r="A810" i="4"/>
  <c r="A808" i="4"/>
  <c r="A868" i="4"/>
  <c r="A802" i="4"/>
  <c r="A862" i="4"/>
  <c r="A800" i="4"/>
  <c r="A860" i="4"/>
  <c r="C860" i="4"/>
  <c r="C800" i="4"/>
  <c r="K740" i="4"/>
  <c r="K742" i="4"/>
  <c r="C862" i="4"/>
  <c r="C802" i="4"/>
  <c r="K744" i="4"/>
  <c r="K804" i="4" s="1"/>
  <c r="C864" i="4"/>
  <c r="C806" i="4"/>
  <c r="C808" i="4"/>
  <c r="C870" i="4"/>
  <c r="C810" i="4"/>
  <c r="C872" i="4"/>
  <c r="C812" i="4"/>
  <c r="C876" i="4"/>
  <c r="C816" i="4"/>
  <c r="K756" i="4"/>
  <c r="C818" i="4"/>
  <c r="C878" i="4"/>
  <c r="C880" i="4"/>
  <c r="C820" i="4"/>
  <c r="K762" i="4"/>
  <c r="C882" i="4"/>
  <c r="C886" i="4"/>
  <c r="C828" i="4"/>
  <c r="K768" i="4"/>
  <c r="C890" i="4"/>
  <c r="C830" i="4"/>
  <c r="K770" i="4"/>
  <c r="C834" i="4"/>
  <c r="A891" i="4"/>
  <c r="A831" i="4"/>
  <c r="C835" i="4"/>
  <c r="K771" i="4"/>
  <c r="C832" i="4"/>
  <c r="K772" i="4"/>
  <c r="C896" i="4"/>
  <c r="C836" i="4"/>
  <c r="K773" i="4"/>
  <c r="C833" i="4"/>
  <c r="C1191" i="4"/>
  <c r="K1014" i="4"/>
  <c r="A1345" i="4"/>
  <c r="A1180" i="4"/>
  <c r="A1346" i="4"/>
  <c r="A1181" i="4"/>
  <c r="A1347" i="4"/>
  <c r="A1182" i="4"/>
  <c r="C1360" i="4"/>
  <c r="C1348" i="4"/>
  <c r="C1195" i="4"/>
  <c r="C1197" i="4"/>
  <c r="C1350" i="4"/>
  <c r="A1351" i="4"/>
  <c r="A1186" i="4"/>
  <c r="A1352" i="4"/>
  <c r="A1187" i="4"/>
  <c r="C1199" i="4"/>
  <c r="C1187" i="4"/>
  <c r="K1022" i="4"/>
  <c r="A1354" i="4"/>
  <c r="A1189" i="4"/>
  <c r="C1366" i="4"/>
  <c r="K1024" i="4"/>
  <c r="D1119" i="4"/>
  <c r="D1135" i="4"/>
  <c r="K979" i="4"/>
  <c r="D1331" i="4"/>
  <c r="D1316" i="4"/>
  <c r="K959" i="4"/>
  <c r="K997" i="4"/>
  <c r="D1347" i="4"/>
  <c r="I428" i="4"/>
  <c r="K998" i="4"/>
  <c r="B1125" i="4"/>
  <c r="K950" i="4"/>
  <c r="D1118" i="4"/>
  <c r="K972" i="4"/>
  <c r="C1098" i="4"/>
  <c r="B1150" i="4"/>
  <c r="D1315" i="4"/>
  <c r="K991" i="4"/>
  <c r="B1336" i="4"/>
  <c r="D1171" i="4"/>
  <c r="D1324" i="4"/>
  <c r="B1177" i="4"/>
  <c r="C1178" i="4"/>
  <c r="B1287" i="4"/>
  <c r="B1137" i="4"/>
  <c r="K748" i="4"/>
  <c r="K936" i="4"/>
  <c r="B1265" i="4"/>
  <c r="D862" i="4"/>
  <c r="B807" i="4"/>
  <c r="D1117" i="4"/>
  <c r="B1270" i="4"/>
  <c r="D804" i="4"/>
  <c r="B1185" i="4"/>
  <c r="B1353" i="4"/>
  <c r="K940" i="4"/>
  <c r="K946" i="4"/>
  <c r="K938" i="4"/>
  <c r="C1364" i="4"/>
  <c r="C1365" i="4"/>
  <c r="C837" i="4"/>
  <c r="D1187" i="4"/>
  <c r="B1352" i="4"/>
  <c r="K1016" i="4"/>
  <c r="A1179" i="4"/>
  <c r="B863" i="4"/>
  <c r="A806" i="4"/>
  <c r="D870" i="4"/>
  <c r="A872" i="4"/>
  <c r="B1111" i="4"/>
  <c r="D1099" i="4"/>
  <c r="K935" i="4"/>
  <c r="D1100" i="4"/>
  <c r="B1102" i="4"/>
  <c r="D1105" i="4"/>
  <c r="D1274" i="4"/>
  <c r="C1200" i="4"/>
  <c r="D1319" i="4"/>
  <c r="D1326" i="4"/>
  <c r="B1157" i="4"/>
  <c r="K995" i="4"/>
  <c r="B1173" i="4"/>
  <c r="B1122" i="4"/>
  <c r="K962" i="4"/>
  <c r="D880" i="4"/>
  <c r="C822" i="4"/>
  <c r="B1337" i="4"/>
  <c r="C895" i="4"/>
  <c r="K766" i="4"/>
  <c r="B1289" i="4"/>
  <c r="B823" i="4"/>
  <c r="A892" i="4"/>
  <c r="D828" i="4"/>
  <c r="D1123" i="4"/>
  <c r="D1172" i="4"/>
  <c r="D1173" i="4"/>
  <c r="C804" i="4"/>
  <c r="K760" i="4"/>
  <c r="C1353" i="4"/>
  <c r="C892" i="4"/>
  <c r="C814" i="4"/>
  <c r="K736" i="4"/>
  <c r="B860" i="4"/>
  <c r="D1169" i="4"/>
  <c r="D1346" i="4"/>
  <c r="B1166" i="4"/>
  <c r="B1178" i="4"/>
  <c r="B1343" i="4"/>
  <c r="D1177" i="4"/>
  <c r="D1330" i="4"/>
  <c r="D1325" i="4"/>
  <c r="D1160" i="4"/>
  <c r="D1321" i="4"/>
  <c r="D1156" i="4"/>
  <c r="B1155" i="4"/>
  <c r="B1320" i="4"/>
  <c r="D1314" i="4"/>
  <c r="D1149" i="4"/>
  <c r="D1142" i="4"/>
  <c r="D1307" i="4"/>
  <c r="B1307" i="4"/>
  <c r="B1142" i="4"/>
  <c r="B1141" i="4"/>
  <c r="K976" i="4"/>
  <c r="B1304" i="4"/>
  <c r="K974" i="4"/>
  <c r="B1138" i="4"/>
  <c r="B1303" i="4"/>
  <c r="D1137" i="4"/>
  <c r="D1302" i="4"/>
  <c r="B1132" i="4"/>
  <c r="B1297" i="4"/>
  <c r="D1294" i="4"/>
  <c r="D1129" i="4"/>
  <c r="B1129" i="4"/>
  <c r="K964" i="4"/>
  <c r="B1128" i="4"/>
  <c r="K963" i="4"/>
  <c r="D1124" i="4"/>
  <c r="D1289" i="4"/>
  <c r="B1117" i="4"/>
  <c r="K952" i="4"/>
  <c r="B1277" i="4"/>
  <c r="D1111" i="4"/>
  <c r="D1108" i="4"/>
  <c r="D1273" i="4"/>
  <c r="K941" i="4"/>
  <c r="B1271" i="4"/>
  <c r="B1106" i="4"/>
  <c r="K265" i="4"/>
  <c r="L285" i="4"/>
  <c r="L282" i="4"/>
  <c r="D906" i="4"/>
  <c r="I206" i="4"/>
  <c r="I204" i="4"/>
  <c r="I392" i="4" s="1"/>
  <c r="I296" i="4"/>
  <c r="I648" i="4" s="1"/>
  <c r="K296" i="4"/>
  <c r="I294" i="4"/>
  <c r="I292" i="4"/>
  <c r="I290" i="4"/>
  <c r="I288" i="4"/>
  <c r="I286" i="4"/>
  <c r="I282" i="4"/>
  <c r="I280" i="4"/>
  <c r="I632" i="4" s="1"/>
  <c r="I276" i="4"/>
  <c r="I628" i="4" s="1"/>
  <c r="K274" i="4"/>
  <c r="K273" i="4"/>
  <c r="K272" i="4"/>
  <c r="K270" i="4"/>
  <c r="K263" i="4"/>
  <c r="K260" i="4"/>
  <c r="K256" i="4"/>
  <c r="K249" i="4"/>
  <c r="K245" i="4"/>
  <c r="K243" i="4"/>
  <c r="K242" i="4"/>
  <c r="K241" i="4"/>
  <c r="K233" i="4"/>
  <c r="K228" i="4"/>
  <c r="I226" i="4"/>
  <c r="K226" i="4"/>
  <c r="K225" i="4"/>
  <c r="K224" i="4"/>
  <c r="K222" i="4"/>
  <c r="K221" i="4"/>
  <c r="K220" i="4"/>
  <c r="K219" i="4"/>
  <c r="K218" i="4"/>
  <c r="I214" i="4"/>
  <c r="I566" i="4" s="1"/>
  <c r="K214" i="4"/>
  <c r="I212" i="4"/>
  <c r="I400" i="4" s="1"/>
  <c r="K212" i="4"/>
  <c r="K211" i="4"/>
  <c r="K210" i="4"/>
  <c r="K209" i="4"/>
  <c r="K208" i="4"/>
  <c r="K933" i="4"/>
  <c r="K1004" i="4"/>
  <c r="C1349" i="4"/>
  <c r="I298" i="4"/>
  <c r="I302" i="4"/>
  <c r="I306" i="4"/>
  <c r="I308" i="4"/>
  <c r="K309" i="4"/>
  <c r="I310" i="4"/>
  <c r="B1203" i="4"/>
  <c r="D1203" i="4"/>
  <c r="K202" i="4"/>
  <c r="K201" i="4"/>
  <c r="K198" i="4"/>
  <c r="E764" i="4"/>
  <c r="I764" i="4" s="1"/>
  <c r="E1061" i="4"/>
  <c r="I1061" i="4" s="1"/>
  <c r="G1061" i="4"/>
  <c r="G1403" i="4" s="1"/>
  <c r="F1062" i="4"/>
  <c r="K738" i="4"/>
  <c r="K737" i="4"/>
  <c r="K745" i="4"/>
  <c r="K778" i="4"/>
  <c r="C846" i="4"/>
  <c r="C1293" i="4"/>
  <c r="C1289" i="4"/>
  <c r="D1128" i="4"/>
  <c r="B846" i="4"/>
  <c r="D846" i="4"/>
  <c r="B906" i="4"/>
  <c r="B1391" i="4"/>
  <c r="D1391" i="4"/>
  <c r="B1392" i="4"/>
  <c r="D1392" i="4"/>
  <c r="C1297" i="4"/>
  <c r="K1061" i="4"/>
  <c r="A1226" i="4"/>
  <c r="C1226" i="4"/>
  <c r="B1227" i="4"/>
  <c r="D1227" i="4"/>
  <c r="C1391" i="4"/>
  <c r="A1129" i="4"/>
  <c r="A1329" i="4"/>
  <c r="A1321" i="4"/>
  <c r="B1368" i="4"/>
  <c r="D1178" i="4"/>
  <c r="D1342" i="4"/>
  <c r="B1341" i="4"/>
  <c r="D1339" i="4"/>
  <c r="B1339" i="4"/>
  <c r="B1316" i="4"/>
  <c r="B1314" i="4"/>
  <c r="K926" i="4"/>
  <c r="K923" i="4"/>
  <c r="K1009" i="4"/>
  <c r="K297" i="4"/>
  <c r="K298" i="4"/>
  <c r="K300" i="4"/>
  <c r="I200" i="4"/>
  <c r="I334" i="4"/>
  <c r="I332" i="4"/>
  <c r="I684" i="4" s="1"/>
  <c r="I330" i="4"/>
  <c r="I328" i="4"/>
  <c r="I680" i="4" s="1"/>
  <c r="I324" i="4"/>
  <c r="I314" i="4"/>
  <c r="I312" i="4"/>
  <c r="H274" i="4"/>
  <c r="G1003" i="4"/>
  <c r="F1004" i="4"/>
  <c r="G1059" i="4"/>
  <c r="G784" i="4"/>
  <c r="I340" i="4"/>
  <c r="K1062" i="4"/>
  <c r="B1226" i="4"/>
  <c r="D1226" i="4"/>
  <c r="A1227" i="4"/>
  <c r="C1227" i="4"/>
  <c r="C1392" i="4"/>
  <c r="I448" i="4"/>
  <c r="I580" i="4"/>
  <c r="I612" i="4"/>
  <c r="I572" i="4"/>
  <c r="A1165" i="4"/>
  <c r="A1330" i="4"/>
  <c r="C1340" i="4"/>
  <c r="A1160" i="4"/>
  <c r="A1325" i="4"/>
  <c r="C1336" i="4"/>
  <c r="A1324" i="4"/>
  <c r="A1159" i="4"/>
  <c r="A1315" i="4"/>
  <c r="A1150" i="4"/>
  <c r="A1288" i="4"/>
  <c r="A1123" i="4"/>
  <c r="A1284" i="4"/>
  <c r="A1119" i="4"/>
  <c r="A1283" i="4"/>
  <c r="A1118" i="4"/>
  <c r="B1301" i="4"/>
  <c r="B1148" i="4"/>
  <c r="K922" i="4"/>
  <c r="C1099" i="4"/>
  <c r="D891" i="4"/>
  <c r="D831" i="4"/>
  <c r="A879" i="4"/>
  <c r="A819" i="4"/>
  <c r="B818" i="4"/>
  <c r="K758" i="4"/>
  <c r="A867" i="4"/>
  <c r="A807" i="4"/>
  <c r="B866" i="4"/>
  <c r="K746" i="4"/>
  <c r="C871" i="4"/>
  <c r="A830" i="4"/>
  <c r="A890" i="4"/>
  <c r="A1349" i="4"/>
  <c r="A1184" i="4"/>
  <c r="C1352" i="4"/>
  <c r="K293" i="4"/>
  <c r="K289" i="4"/>
  <c r="B1151" i="4"/>
  <c r="B1149" i="4"/>
  <c r="D1313" i="4"/>
  <c r="D1306" i="4"/>
  <c r="C1139" i="4"/>
  <c r="C1137" i="4"/>
  <c r="B1126" i="4"/>
  <c r="B1290" i="4"/>
  <c r="D1121" i="4"/>
  <c r="B1121" i="4"/>
  <c r="B1284" i="4"/>
  <c r="C1267" i="4"/>
  <c r="K929" i="4"/>
  <c r="K305" i="4"/>
  <c r="I333" i="4"/>
  <c r="I331" i="4"/>
  <c r="K316" i="4"/>
  <c r="K313" i="4"/>
  <c r="K312" i="4"/>
  <c r="K335" i="4"/>
  <c r="B839" i="4"/>
  <c r="C1213" i="4"/>
  <c r="C1206" i="4"/>
  <c r="H203" i="4"/>
  <c r="F973" i="4"/>
  <c r="H263" i="4"/>
  <c r="J266" i="4"/>
  <c r="H273" i="4"/>
  <c r="J274" i="4"/>
  <c r="L345" i="4"/>
  <c r="K340" i="4"/>
  <c r="K342" i="4"/>
  <c r="K706" i="4" s="1"/>
  <c r="G785" i="4"/>
  <c r="I344" i="4"/>
  <c r="J344" i="4"/>
  <c r="K345" i="4"/>
  <c r="E786" i="4"/>
  <c r="G786" i="4"/>
  <c r="I346" i="4"/>
  <c r="K347" i="4"/>
  <c r="K711" i="4" s="1"/>
  <c r="I347" i="4"/>
  <c r="C1299" i="4"/>
  <c r="C1156" i="4"/>
  <c r="C1315" i="4"/>
  <c r="D1143" i="4"/>
  <c r="C1113" i="4"/>
  <c r="K947" i="4"/>
  <c r="C1109" i="4"/>
  <c r="K942" i="4"/>
  <c r="C1105" i="4"/>
  <c r="B1103" i="4"/>
  <c r="D1114" i="4"/>
  <c r="D889" i="4"/>
  <c r="D884" i="4"/>
  <c r="D819" i="4"/>
  <c r="B873" i="4"/>
  <c r="B868" i="4"/>
  <c r="D802" i="4"/>
  <c r="K1021" i="4"/>
  <c r="K199" i="4"/>
  <c r="J334" i="4"/>
  <c r="J337" i="4"/>
  <c r="J701" i="4" s="1"/>
  <c r="K785" i="4"/>
  <c r="B1224" i="4"/>
  <c r="L346" i="4"/>
  <c r="L347" i="4"/>
  <c r="K288" i="4"/>
  <c r="K287" i="4"/>
  <c r="K257" i="4"/>
  <c r="K234" i="4"/>
  <c r="K231" i="4"/>
  <c r="K230" i="4"/>
  <c r="K229" i="4"/>
  <c r="D1139" i="4"/>
  <c r="B811" i="4"/>
  <c r="K739" i="4"/>
  <c r="C861" i="4"/>
  <c r="C1183" i="4"/>
  <c r="H197" i="4"/>
  <c r="K783" i="4"/>
  <c r="B1218" i="4"/>
  <c r="I460" i="4"/>
  <c r="I404" i="4"/>
  <c r="I663" i="4"/>
  <c r="H347" i="4"/>
  <c r="J347" i="4"/>
  <c r="I592" i="4"/>
  <c r="I408" i="4"/>
  <c r="H346" i="4"/>
  <c r="J346" i="4"/>
  <c r="I424" i="4"/>
  <c r="I412" i="4"/>
  <c r="A1134" i="4"/>
  <c r="A1299" i="4"/>
  <c r="A1122" i="4"/>
  <c r="A1287" i="4"/>
  <c r="A1275" i="4"/>
  <c r="A1110" i="4"/>
  <c r="B1168" i="4"/>
  <c r="B1180" i="4"/>
  <c r="D1344" i="4"/>
  <c r="D1179" i="4"/>
  <c r="B1167" i="4"/>
  <c r="B1179" i="4"/>
  <c r="B1344" i="4"/>
  <c r="D1329" i="4"/>
  <c r="D1341" i="4"/>
  <c r="A1155" i="4"/>
  <c r="A1320" i="4"/>
  <c r="C1319" i="4"/>
  <c r="C1154" i="4"/>
  <c r="C1166" i="4"/>
  <c r="A1148" i="4"/>
  <c r="A1313" i="4"/>
  <c r="K982" i="4"/>
  <c r="C1312" i="4"/>
  <c r="C1324" i="4"/>
  <c r="A1312" i="4"/>
  <c r="A1147" i="4"/>
  <c r="C1145" i="4"/>
  <c r="C1157" i="4"/>
  <c r="K978" i="4"/>
  <c r="C1320" i="4"/>
  <c r="C1155" i="4"/>
  <c r="C1143" i="4"/>
  <c r="K977" i="4"/>
  <c r="C1142" i="4"/>
  <c r="C1305" i="4"/>
  <c r="C1317" i="4"/>
  <c r="C1140" i="4"/>
  <c r="A1305" i="4"/>
  <c r="A1140" i="4"/>
  <c r="C1313" i="4"/>
  <c r="K971" i="4"/>
  <c r="C1136" i="4"/>
  <c r="D1312" i="4"/>
  <c r="D1147" i="4"/>
  <c r="D1310" i="4"/>
  <c r="D1145" i="4"/>
  <c r="B1145" i="4"/>
  <c r="B1310" i="4"/>
  <c r="B1298" i="4"/>
  <c r="D1297" i="4"/>
  <c r="D1132" i="4"/>
  <c r="D1144" i="4"/>
  <c r="B1308" i="4"/>
  <c r="B1296" i="4"/>
  <c r="A1291" i="4"/>
  <c r="A1126" i="4"/>
  <c r="A1124" i="4"/>
  <c r="A1289" i="4"/>
  <c r="K958" i="4"/>
  <c r="C1300" i="4"/>
  <c r="C1123" i="4"/>
  <c r="C1288" i="4"/>
  <c r="D1120" i="4"/>
  <c r="D1285" i="4"/>
  <c r="K955" i="4"/>
  <c r="B1120" i="4"/>
  <c r="K949" i="4"/>
  <c r="C1279" i="4"/>
  <c r="C1291" i="4"/>
  <c r="C1120" i="4"/>
  <c r="C1273" i="4"/>
  <c r="C1108" i="4"/>
  <c r="K943" i="4"/>
  <c r="C1271" i="4"/>
  <c r="C1106" i="4"/>
  <c r="C1118" i="4"/>
  <c r="D1269" i="4"/>
  <c r="D1116" i="4"/>
  <c r="D1281" i="4"/>
  <c r="K939" i="4"/>
  <c r="B1116" i="4"/>
  <c r="D1280" i="4"/>
  <c r="D1268" i="4"/>
  <c r="A1338" i="4"/>
  <c r="A1173" i="4"/>
  <c r="D1348" i="4"/>
  <c r="D1183" i="4"/>
  <c r="D800" i="4"/>
  <c r="D860" i="4"/>
  <c r="B889" i="4"/>
  <c r="B833" i="4"/>
  <c r="B829" i="4"/>
  <c r="B887" i="4"/>
  <c r="B827" i="4"/>
  <c r="B891" i="4"/>
  <c r="B831" i="4"/>
  <c r="D826" i="4"/>
  <c r="D890" i="4"/>
  <c r="A825" i="4"/>
  <c r="A885" i="4"/>
  <c r="K764" i="4"/>
  <c r="B824" i="4"/>
  <c r="B828" i="4"/>
  <c r="D883" i="4"/>
  <c r="D827" i="4"/>
  <c r="D887" i="4"/>
  <c r="B825" i="4"/>
  <c r="B881" i="4"/>
  <c r="B817" i="4"/>
  <c r="B877" i="4"/>
  <c r="D876" i="4"/>
  <c r="D816" i="4"/>
  <c r="B819" i="4"/>
  <c r="B879" i="4"/>
  <c r="B875" i="4"/>
  <c r="D874" i="4"/>
  <c r="D814" i="4"/>
  <c r="A874" i="4"/>
  <c r="A814" i="4"/>
  <c r="B816" i="4"/>
  <c r="B876" i="4"/>
  <c r="K752" i="4"/>
  <c r="B812" i="4"/>
  <c r="D815" i="4"/>
  <c r="D811" i="4"/>
  <c r="D875" i="4"/>
  <c r="B874" i="4"/>
  <c r="K750" i="4"/>
  <c r="B814" i="4"/>
  <c r="B810" i="4"/>
  <c r="B870" i="4"/>
  <c r="D869" i="4"/>
  <c r="D813" i="4"/>
  <c r="D809" i="4"/>
  <c r="D873" i="4"/>
  <c r="D871" i="4"/>
  <c r="A803" i="4"/>
  <c r="A863" i="4"/>
  <c r="C863" i="4"/>
  <c r="C803" i="4"/>
  <c r="K743" i="4"/>
  <c r="C867" i="4"/>
  <c r="K747" i="4"/>
  <c r="K749" i="4"/>
  <c r="C809" i="4"/>
  <c r="C811" i="4"/>
  <c r="K753" i="4"/>
  <c r="C813" i="4"/>
  <c r="K755" i="4"/>
  <c r="C875" i="4"/>
  <c r="C877" i="4"/>
  <c r="K757" i="4"/>
  <c r="C819" i="4"/>
  <c r="K759" i="4"/>
  <c r="C881" i="4"/>
  <c r="C821" i="4"/>
  <c r="C823" i="4"/>
  <c r="K763" i="4"/>
  <c r="C825" i="4"/>
  <c r="K765" i="4"/>
  <c r="C887" i="4"/>
  <c r="C831" i="4"/>
  <c r="K767" i="4"/>
  <c r="C891" i="4"/>
  <c r="C829" i="4"/>
  <c r="K769" i="4"/>
  <c r="C889" i="4"/>
  <c r="C893" i="4"/>
  <c r="A1177" i="4"/>
  <c r="A1342" i="4"/>
  <c r="C1354" i="4"/>
  <c r="C1189" i="4"/>
  <c r="A1178" i="4"/>
  <c r="A1343" i="4"/>
  <c r="K1013" i="4"/>
  <c r="C1355" i="4"/>
  <c r="C1345" i="4"/>
  <c r="K1015" i="4"/>
  <c r="C1193" i="4"/>
  <c r="C1181" i="4"/>
  <c r="C1358" i="4"/>
  <c r="C1182" i="4"/>
  <c r="K1017" i="4"/>
  <c r="C1359" i="4"/>
  <c r="C1347" i="4"/>
  <c r="A1183" i="4"/>
  <c r="A1348" i="4"/>
  <c r="C1184" i="4"/>
  <c r="C1196" i="4"/>
  <c r="K1019" i="4"/>
  <c r="C1135" i="4"/>
  <c r="K980" i="4"/>
  <c r="D829" i="4"/>
  <c r="D1133" i="4"/>
  <c r="C1149" i="4"/>
  <c r="B1333" i="4"/>
  <c r="B1286" i="4"/>
  <c r="D1296" i="4"/>
  <c r="B1133" i="4"/>
  <c r="C1301" i="4"/>
  <c r="A1290" i="4"/>
  <c r="K989" i="4"/>
  <c r="C1284" i="4"/>
  <c r="D1131" i="4"/>
  <c r="C817" i="4"/>
  <c r="C869" i="4"/>
  <c r="A811" i="4"/>
  <c r="B821" i="4"/>
  <c r="C1117" i="4"/>
  <c r="C1285" i="4"/>
  <c r="C801" i="4"/>
  <c r="C1107" i="4"/>
  <c r="C1179" i="4"/>
  <c r="B1135" i="4"/>
  <c r="C1362" i="4"/>
  <c r="K1020" i="4"/>
  <c r="B1345" i="4"/>
  <c r="D1343" i="4"/>
  <c r="K1012" i="4"/>
  <c r="K751" i="4"/>
  <c r="A882" i="4"/>
  <c r="D886" i="4"/>
  <c r="C1272" i="4"/>
  <c r="A1115" i="4"/>
  <c r="C1148" i="4"/>
  <c r="K975" i="4"/>
  <c r="A1308" i="4"/>
  <c r="B1164" i="4"/>
  <c r="C815" i="4"/>
  <c r="C885" i="4"/>
  <c r="C1282" i="4"/>
  <c r="D1165" i="4"/>
  <c r="B1332" i="4"/>
  <c r="B813" i="4"/>
  <c r="D830" i="4"/>
  <c r="B1331" i="4"/>
  <c r="A1350" i="4"/>
  <c r="B1154" i="4"/>
  <c r="B1319" i="4"/>
  <c r="B1318" i="4"/>
  <c r="B1153" i="4"/>
  <c r="D1317" i="4"/>
  <c r="D1152" i="4"/>
  <c r="B1152" i="4"/>
  <c r="B1317" i="4"/>
  <c r="K987" i="4"/>
  <c r="B1313" i="4"/>
  <c r="B1160" i="4"/>
  <c r="B1147" i="4"/>
  <c r="A1296" i="4"/>
  <c r="A1131" i="4"/>
  <c r="C1130" i="4"/>
  <c r="C1295" i="4"/>
  <c r="B1292" i="4"/>
  <c r="B1139" i="4"/>
  <c r="K292" i="4"/>
  <c r="K283" i="4"/>
  <c r="K281" i="4"/>
  <c r="K280" i="4"/>
  <c r="K279" i="4"/>
  <c r="K271" i="4"/>
  <c r="K264" i="4"/>
  <c r="K262" i="4"/>
  <c r="K261" i="4"/>
  <c r="K258" i="4"/>
  <c r="K253" i="4"/>
  <c r="K251" i="4"/>
  <c r="K250" i="4"/>
  <c r="K235" i="4"/>
  <c r="K232" i="4"/>
  <c r="K213" i="4"/>
  <c r="K1003" i="4"/>
  <c r="D1163" i="4"/>
  <c r="B1328" i="4"/>
  <c r="D1305" i="4"/>
  <c r="K970" i="4"/>
  <c r="C1304" i="4"/>
  <c r="D1136" i="4"/>
  <c r="D1185" i="4"/>
  <c r="C1225" i="4"/>
  <c r="B1123" i="4"/>
  <c r="B1266" i="4"/>
  <c r="C1185" i="4"/>
  <c r="K299" i="4"/>
  <c r="K1018" i="4"/>
  <c r="B1349" i="4"/>
  <c r="B1350" i="4"/>
  <c r="K331" i="4"/>
  <c r="K329" i="4"/>
  <c r="B1378" i="4"/>
  <c r="K1033" i="4"/>
  <c r="J196" i="4"/>
  <c r="F737" i="4"/>
  <c r="E966" i="4"/>
  <c r="G752" i="4"/>
  <c r="J246" i="4"/>
  <c r="F974" i="4"/>
  <c r="E975" i="4"/>
  <c r="G754" i="4"/>
  <c r="J251" i="4"/>
  <c r="H251" i="4"/>
  <c r="H256" i="4"/>
  <c r="J257" i="4"/>
  <c r="J259" i="4"/>
  <c r="H259" i="4"/>
  <c r="H265" i="4"/>
  <c r="J271" i="4"/>
  <c r="J278" i="4"/>
  <c r="C905" i="4"/>
  <c r="I345" i="4"/>
  <c r="B1225" i="4"/>
  <c r="F1060" i="4"/>
  <c r="B1390" i="4"/>
  <c r="I608" i="4"/>
  <c r="I620" i="4"/>
  <c r="I432" i="4"/>
  <c r="I444" i="4"/>
  <c r="I624" i="4"/>
  <c r="I584" i="4"/>
  <c r="I420" i="4"/>
  <c r="I596" i="4"/>
  <c r="B1170" i="4"/>
  <c r="B1335" i="4"/>
  <c r="B1347" i="4"/>
  <c r="K1005" i="4"/>
  <c r="B1182" i="4"/>
  <c r="D1335" i="4"/>
  <c r="D1170" i="4"/>
  <c r="D1158" i="4"/>
  <c r="B1158" i="4"/>
  <c r="B1323" i="4"/>
  <c r="C1275" i="4"/>
  <c r="C1122" i="4"/>
  <c r="B1098" i="4"/>
  <c r="B1263" i="4"/>
  <c r="B1346" i="4"/>
  <c r="B1181" i="4"/>
  <c r="B1334" i="4"/>
  <c r="B1169" i="4"/>
  <c r="D1180" i="4"/>
  <c r="D1345" i="4"/>
  <c r="K945" i="4"/>
  <c r="D1146" i="4"/>
  <c r="C1287" i="4"/>
  <c r="I440" i="4"/>
  <c r="B1110" i="4"/>
  <c r="B1275" i="4"/>
  <c r="B1311" i="4"/>
  <c r="K981" i="4"/>
  <c r="I636" i="4"/>
  <c r="D1168" i="4"/>
  <c r="I588" i="4"/>
  <c r="C1344" i="4"/>
  <c r="C1167" i="4"/>
  <c r="K1002" i="4"/>
  <c r="C1332" i="4"/>
  <c r="C1330" i="4"/>
  <c r="C1342" i="4"/>
  <c r="C1177" i="4"/>
  <c r="K1000" i="4"/>
  <c r="C1176" i="4"/>
  <c r="C1164" i="4"/>
  <c r="K999" i="4"/>
  <c r="E1060" i="4"/>
  <c r="E1059" i="4"/>
  <c r="B1382" i="4"/>
  <c r="B1217" i="4"/>
  <c r="A1390" i="4"/>
  <c r="A1225" i="4"/>
  <c r="D1225" i="4"/>
  <c r="D1390" i="4"/>
  <c r="B1175" i="4"/>
  <c r="K285" i="4"/>
  <c r="K207" i="4"/>
  <c r="A1144" i="4"/>
  <c r="A1309" i="4"/>
  <c r="A1269" i="4"/>
  <c r="A1104" i="4"/>
  <c r="A1175" i="4"/>
  <c r="A1340" i="4"/>
  <c r="C1351" i="4"/>
  <c r="C1186" i="4"/>
  <c r="F751" i="4"/>
  <c r="F957" i="4"/>
  <c r="J241" i="4"/>
  <c r="F969" i="4"/>
  <c r="H243" i="4"/>
  <c r="F971" i="4"/>
  <c r="J245" i="4"/>
  <c r="G972" i="4"/>
  <c r="H246" i="4"/>
  <c r="F996" i="4"/>
  <c r="J272" i="4"/>
  <c r="J277" i="4"/>
  <c r="E1002" i="4"/>
  <c r="K930" i="4"/>
  <c r="I199" i="4"/>
  <c r="D1208" i="4"/>
  <c r="D1207" i="4"/>
  <c r="G759" i="4"/>
  <c r="G1060" i="4"/>
  <c r="K338" i="4"/>
  <c r="K341" i="4"/>
  <c r="K344" i="4"/>
  <c r="C1390" i="4"/>
  <c r="H1250" i="4" l="1"/>
  <c r="H1415" i="4"/>
  <c r="J1250" i="4"/>
  <c r="J1415" i="4"/>
  <c r="I1250" i="4"/>
  <c r="I1415" i="4"/>
  <c r="G1249" i="4"/>
  <c r="G1414" i="4"/>
  <c r="F1414" i="4"/>
  <c r="F1249" i="4"/>
  <c r="I1414" i="4"/>
  <c r="I1249" i="4"/>
  <c r="E1249" i="4"/>
  <c r="E1414" i="4"/>
  <c r="F1248" i="4"/>
  <c r="F1413" i="4"/>
  <c r="G1248" i="4"/>
  <c r="G1413" i="4"/>
  <c r="I1413" i="4"/>
  <c r="I1248" i="4"/>
  <c r="E1413" i="4"/>
  <c r="E1248" i="4"/>
  <c r="K904" i="4"/>
  <c r="H936" i="4"/>
  <c r="G1247" i="4"/>
  <c r="G1412" i="4"/>
  <c r="F1247" i="4"/>
  <c r="F1412" i="4"/>
  <c r="I1070" i="4"/>
  <c r="I1235" i="4" s="1"/>
  <c r="E1247" i="4"/>
  <c r="E1412" i="4"/>
  <c r="G1402" i="4"/>
  <c r="E1246" i="4"/>
  <c r="E1411" i="4"/>
  <c r="G1246" i="4"/>
  <c r="G1411" i="4"/>
  <c r="F1411" i="4"/>
  <c r="F1246" i="4"/>
  <c r="F1133" i="4"/>
  <c r="E1410" i="4"/>
  <c r="E1245" i="4"/>
  <c r="F1245" i="4"/>
  <c r="F1410" i="4"/>
  <c r="G1245" i="4"/>
  <c r="G1410" i="4"/>
  <c r="I686" i="4"/>
  <c r="G1244" i="4"/>
  <c r="G1409" i="4"/>
  <c r="E1244" i="4"/>
  <c r="E1409" i="4"/>
  <c r="F1244" i="4"/>
  <c r="F1409" i="4"/>
  <c r="K498" i="4"/>
  <c r="J746" i="4"/>
  <c r="E802" i="4"/>
  <c r="E1402" i="4"/>
  <c r="G1208" i="4"/>
  <c r="H748" i="4"/>
  <c r="G1273" i="4"/>
  <c r="J994" i="4"/>
  <c r="J984" i="4"/>
  <c r="I661" i="4"/>
  <c r="E1408" i="4"/>
  <c r="E1243" i="4"/>
  <c r="G1243" i="4"/>
  <c r="G1408" i="4"/>
  <c r="F1243" i="4"/>
  <c r="F1408" i="4"/>
  <c r="I494" i="4"/>
  <c r="I638" i="4"/>
  <c r="I394" i="4"/>
  <c r="E1215" i="4"/>
  <c r="F1332" i="4"/>
  <c r="G1144" i="4"/>
  <c r="F1407" i="4"/>
  <c r="F1242" i="4"/>
  <c r="I657" i="4"/>
  <c r="F1325" i="4"/>
  <c r="H1070" i="4"/>
  <c r="G1407" i="4"/>
  <c r="G1242" i="4"/>
  <c r="K1381" i="4"/>
  <c r="K1383" i="4"/>
  <c r="E1407" i="4"/>
  <c r="E1242" i="4"/>
  <c r="K892" i="4"/>
  <c r="I606" i="4"/>
  <c r="I485" i="4"/>
  <c r="H1071" i="4"/>
  <c r="E870" i="4"/>
  <c r="G1126" i="4"/>
  <c r="E1265" i="4"/>
  <c r="I498" i="4"/>
  <c r="H959" i="4"/>
  <c r="H1124" i="4" s="1"/>
  <c r="H949" i="4"/>
  <c r="H926" i="4"/>
  <c r="I497" i="4"/>
  <c r="J979" i="4"/>
  <c r="K1302" i="4"/>
  <c r="G1406" i="4"/>
  <c r="G1241" i="4"/>
  <c r="I406" i="4"/>
  <c r="I430" i="4"/>
  <c r="I1064" i="4"/>
  <c r="E1406" i="4"/>
  <c r="E1241" i="4"/>
  <c r="H951" i="4"/>
  <c r="J479" i="4"/>
  <c r="J651" i="4"/>
  <c r="F1241" i="4"/>
  <c r="F1406" i="4"/>
  <c r="F812" i="4"/>
  <c r="F1154" i="4"/>
  <c r="I586" i="4"/>
  <c r="I446" i="4"/>
  <c r="I665" i="4"/>
  <c r="I590" i="4"/>
  <c r="I466" i="4"/>
  <c r="I442" i="4"/>
  <c r="I582" i="4"/>
  <c r="I1269" i="4"/>
  <c r="I560" i="4"/>
  <c r="H942" i="4"/>
  <c r="G1272" i="4"/>
  <c r="E1112" i="4"/>
  <c r="H781" i="4"/>
  <c r="J1041" i="4"/>
  <c r="F1193" i="4"/>
  <c r="H1016" i="4"/>
  <c r="J947" i="4"/>
  <c r="E1103" i="4"/>
  <c r="I493" i="4"/>
  <c r="F1234" i="4"/>
  <c r="F1405" i="4"/>
  <c r="F1240" i="4"/>
  <c r="I426" i="4"/>
  <c r="E1405" i="4"/>
  <c r="E1240" i="4"/>
  <c r="G1240" i="4"/>
  <c r="G1405" i="4"/>
  <c r="I618" i="4"/>
  <c r="I594" i="4"/>
  <c r="I610" i="4"/>
  <c r="I626" i="4"/>
  <c r="I454" i="4"/>
  <c r="I630" i="4"/>
  <c r="I598" i="4"/>
  <c r="I418" i="4"/>
  <c r="J657" i="4"/>
  <c r="I690" i="4"/>
  <c r="I410" i="4"/>
  <c r="I602" i="4"/>
  <c r="I614" i="4"/>
  <c r="I574" i="4"/>
  <c r="I622" i="4"/>
  <c r="I438" i="4"/>
  <c r="I562" i="4"/>
  <c r="I634" i="4"/>
  <c r="I422" i="4"/>
  <c r="J672" i="4"/>
  <c r="E1205" i="4"/>
  <c r="J658" i="4"/>
  <c r="H768" i="4"/>
  <c r="G802" i="4"/>
  <c r="H783" i="4"/>
  <c r="H847" i="4" s="1"/>
  <c r="K568" i="4"/>
  <c r="K866" i="4"/>
  <c r="K910" i="4"/>
  <c r="K850" i="4"/>
  <c r="E843" i="4"/>
  <c r="E1331" i="4"/>
  <c r="F1399" i="4"/>
  <c r="I398" i="4"/>
  <c r="I434" i="4"/>
  <c r="F850" i="4"/>
  <c r="F910" i="4"/>
  <c r="I786" i="4"/>
  <c r="E850" i="4"/>
  <c r="E910" i="4"/>
  <c r="K1404" i="4"/>
  <c r="K1239" i="4"/>
  <c r="G1404" i="4"/>
  <c r="G1239" i="4"/>
  <c r="G821" i="4"/>
  <c r="K1121" i="4"/>
  <c r="E1227" i="4"/>
  <c r="E1239" i="4"/>
  <c r="E1404" i="4"/>
  <c r="H986" i="4"/>
  <c r="J685" i="4"/>
  <c r="J774" i="4"/>
  <c r="J660" i="4"/>
  <c r="H481" i="4"/>
  <c r="J654" i="4"/>
  <c r="E1275" i="4"/>
  <c r="H742" i="4"/>
  <c r="K1393" i="4"/>
  <c r="H677" i="4"/>
  <c r="K393" i="4"/>
  <c r="G866" i="4"/>
  <c r="F1239" i="4"/>
  <c r="F1404" i="4"/>
  <c r="G850" i="4"/>
  <c r="G910" i="4"/>
  <c r="F1213" i="4"/>
  <c r="E1371" i="4"/>
  <c r="G1280" i="4"/>
  <c r="E1104" i="4"/>
  <c r="J935" i="4"/>
  <c r="G903" i="4"/>
  <c r="G1309" i="4"/>
  <c r="E1222" i="4"/>
  <c r="I450" i="4"/>
  <c r="F1358" i="4"/>
  <c r="E1113" i="4"/>
  <c r="E1124" i="4"/>
  <c r="H535" i="4"/>
  <c r="H711" i="4"/>
  <c r="J535" i="4"/>
  <c r="J711" i="4"/>
  <c r="I535" i="4"/>
  <c r="I711" i="4"/>
  <c r="K699" i="4"/>
  <c r="K535" i="4"/>
  <c r="J1016" i="4"/>
  <c r="G1166" i="4"/>
  <c r="G1129" i="4"/>
  <c r="E830" i="4"/>
  <c r="G1190" i="4"/>
  <c r="H950" i="4"/>
  <c r="K1218" i="4"/>
  <c r="K1361" i="4"/>
  <c r="K1320" i="4"/>
  <c r="E1375" i="4"/>
  <c r="E1210" i="4"/>
  <c r="K1364" i="4"/>
  <c r="H763" i="4"/>
  <c r="F1137" i="4"/>
  <c r="H1001" i="4"/>
  <c r="E1111" i="4"/>
  <c r="G1105" i="4"/>
  <c r="G1286" i="4"/>
  <c r="G837" i="4"/>
  <c r="J736" i="4"/>
  <c r="F904" i="4"/>
  <c r="H1057" i="4"/>
  <c r="F1317" i="4"/>
  <c r="J1042" i="4"/>
  <c r="E895" i="4"/>
  <c r="H998" i="4"/>
  <c r="K1403" i="4"/>
  <c r="K1238" i="4"/>
  <c r="G1238" i="4"/>
  <c r="E1238" i="4"/>
  <c r="I1403" i="4"/>
  <c r="I1238" i="4"/>
  <c r="F1238" i="4"/>
  <c r="E1403" i="4"/>
  <c r="K882" i="4"/>
  <c r="H534" i="4"/>
  <c r="H710" i="4"/>
  <c r="K534" i="4"/>
  <c r="K710" i="4"/>
  <c r="J534" i="4"/>
  <c r="J710" i="4"/>
  <c r="I534" i="4"/>
  <c r="I710" i="4"/>
  <c r="K1130" i="4"/>
  <c r="G1401" i="4"/>
  <c r="G1381" i="4"/>
  <c r="E1310" i="4"/>
  <c r="J773" i="4"/>
  <c r="J1030" i="4"/>
  <c r="H765" i="4"/>
  <c r="J1008" i="4"/>
  <c r="J1070" i="4"/>
  <c r="E1181" i="4"/>
  <c r="F1225" i="4"/>
  <c r="K1168" i="4"/>
  <c r="E1133" i="4"/>
  <c r="E1269" i="4"/>
  <c r="E890" i="4"/>
  <c r="K1128" i="4"/>
  <c r="F1196" i="4"/>
  <c r="G898" i="4"/>
  <c r="G831" i="4"/>
  <c r="J765" i="4"/>
  <c r="E865" i="4"/>
  <c r="J993" i="4"/>
  <c r="J922" i="4"/>
  <c r="G1285" i="4"/>
  <c r="K1369" i="4"/>
  <c r="E1401" i="4"/>
  <c r="F872" i="4"/>
  <c r="J989" i="4"/>
  <c r="E839" i="4"/>
  <c r="F1235" i="4"/>
  <c r="E1166" i="4"/>
  <c r="F1160" i="4"/>
  <c r="G1275" i="4"/>
  <c r="J1046" i="4"/>
  <c r="G1157" i="4"/>
  <c r="E1301" i="4"/>
  <c r="K900" i="4"/>
  <c r="G843" i="4"/>
  <c r="G1321" i="4"/>
  <c r="E1334" i="4"/>
  <c r="E1278" i="4"/>
  <c r="J930" i="4"/>
  <c r="E842" i="4"/>
  <c r="K1166" i="4"/>
  <c r="E1274" i="4"/>
  <c r="K1194" i="4"/>
  <c r="E1157" i="4"/>
  <c r="K1296" i="4"/>
  <c r="J775" i="4"/>
  <c r="E1272" i="4"/>
  <c r="G1306" i="4"/>
  <c r="G1271" i="4"/>
  <c r="G1400" i="4"/>
  <c r="J1072" i="4"/>
  <c r="F1237" i="4"/>
  <c r="F1402" i="4"/>
  <c r="G1237" i="4"/>
  <c r="E1237" i="4"/>
  <c r="K1402" i="4"/>
  <c r="K1237" i="4"/>
  <c r="H1072" i="4"/>
  <c r="K533" i="4"/>
  <c r="K709" i="4"/>
  <c r="I533" i="4"/>
  <c r="I709" i="4"/>
  <c r="J533" i="4"/>
  <c r="J709" i="4"/>
  <c r="H697" i="4"/>
  <c r="H533" i="4"/>
  <c r="K849" i="4"/>
  <c r="K909" i="4"/>
  <c r="K901" i="4"/>
  <c r="G849" i="4"/>
  <c r="G909" i="4"/>
  <c r="G1320" i="4"/>
  <c r="G1136" i="4"/>
  <c r="G1236" i="4"/>
  <c r="E1236" i="4"/>
  <c r="J1071" i="4"/>
  <c r="F1401" i="4"/>
  <c r="F1236" i="4"/>
  <c r="F849" i="4"/>
  <c r="F909" i="4"/>
  <c r="J766" i="4"/>
  <c r="K1389" i="4"/>
  <c r="K1236" i="4"/>
  <c r="K1401" i="4"/>
  <c r="I785" i="4"/>
  <c r="I845" i="4" s="1"/>
  <c r="E909" i="4"/>
  <c r="E849" i="4"/>
  <c r="K865" i="4"/>
  <c r="J501" i="4"/>
  <c r="H488" i="4"/>
  <c r="J671" i="4"/>
  <c r="J602" i="4"/>
  <c r="H420" i="4"/>
  <c r="H592" i="4"/>
  <c r="J398" i="4"/>
  <c r="J580" i="4"/>
  <c r="K1138" i="4"/>
  <c r="E805" i="4"/>
  <c r="G1106" i="4"/>
  <c r="F819" i="4"/>
  <c r="E1266" i="4"/>
  <c r="K1104" i="4"/>
  <c r="E1101" i="4"/>
  <c r="J924" i="4"/>
  <c r="K1204" i="4"/>
  <c r="J758" i="4"/>
  <c r="E1316" i="4"/>
  <c r="K894" i="4"/>
  <c r="K846" i="4"/>
  <c r="K532" i="4"/>
  <c r="K708" i="4"/>
  <c r="I532" i="4"/>
  <c r="I708" i="4"/>
  <c r="H532" i="4"/>
  <c r="H708" i="4"/>
  <c r="J532" i="4"/>
  <c r="J708" i="4"/>
  <c r="I669" i="4"/>
  <c r="J958" i="4"/>
  <c r="J927" i="4"/>
  <c r="K1098" i="4"/>
  <c r="K1235" i="4"/>
  <c r="K1400" i="4"/>
  <c r="F1400" i="4"/>
  <c r="G1235" i="4"/>
  <c r="E1235" i="4"/>
  <c r="E1400" i="4"/>
  <c r="I595" i="4"/>
  <c r="I531" i="4"/>
  <c r="I707" i="4"/>
  <c r="J531" i="4"/>
  <c r="J707" i="4"/>
  <c r="K531" i="4"/>
  <c r="K707" i="4"/>
  <c r="H531" i="4"/>
  <c r="H707" i="4"/>
  <c r="J455" i="4"/>
  <c r="K1359" i="4"/>
  <c r="K1234" i="4"/>
  <c r="K1399" i="4"/>
  <c r="E1294" i="4"/>
  <c r="F1205" i="4"/>
  <c r="G1184" i="4"/>
  <c r="F1220" i="4"/>
  <c r="J986" i="4"/>
  <c r="J1068" i="4"/>
  <c r="H1058" i="4"/>
  <c r="H991" i="4"/>
  <c r="I1069" i="4"/>
  <c r="E1234" i="4"/>
  <c r="E1399" i="4"/>
  <c r="J1069" i="4"/>
  <c r="G1234" i="4"/>
  <c r="G1399" i="4"/>
  <c r="H1069" i="4"/>
  <c r="J530" i="4"/>
  <c r="J706" i="4"/>
  <c r="H530" i="4"/>
  <c r="H706" i="4"/>
  <c r="I530" i="4"/>
  <c r="I706" i="4"/>
  <c r="K697" i="4"/>
  <c r="K694" i="4"/>
  <c r="K530" i="4"/>
  <c r="E1339" i="4"/>
  <c r="E1199" i="4"/>
  <c r="J617" i="4"/>
  <c r="J965" i="4"/>
  <c r="J981" i="4"/>
  <c r="H977" i="4"/>
  <c r="F1328" i="4"/>
  <c r="F875" i="4"/>
  <c r="G894" i="4"/>
  <c r="E1285" i="4"/>
  <c r="F1343" i="4"/>
  <c r="G1156" i="4"/>
  <c r="J943" i="4"/>
  <c r="J1001" i="4"/>
  <c r="I765" i="4"/>
  <c r="I829" i="4" s="1"/>
  <c r="G1109" i="4"/>
  <c r="K1325" i="4"/>
  <c r="H1021" i="4"/>
  <c r="E1136" i="4"/>
  <c r="I959" i="4"/>
  <c r="I1301" i="4" s="1"/>
  <c r="H999" i="4"/>
  <c r="G1155" i="4"/>
  <c r="G1295" i="4"/>
  <c r="K1209" i="4"/>
  <c r="F1321" i="4"/>
  <c r="I1056" i="4"/>
  <c r="E1386" i="4"/>
  <c r="K841" i="4"/>
  <c r="K1386" i="4"/>
  <c r="G907" i="4"/>
  <c r="G847" i="4"/>
  <c r="G1163" i="4"/>
  <c r="I755" i="4"/>
  <c r="I819" i="4" s="1"/>
  <c r="E815" i="4"/>
  <c r="G1098" i="4"/>
  <c r="H1000" i="4"/>
  <c r="E1120" i="4"/>
  <c r="F1150" i="4"/>
  <c r="K861" i="4"/>
  <c r="K1340" i="4"/>
  <c r="K1316" i="4"/>
  <c r="K659" i="4"/>
  <c r="K655" i="4"/>
  <c r="E1171" i="4"/>
  <c r="H675" i="4"/>
  <c r="F1341" i="4"/>
  <c r="E1356" i="4"/>
  <c r="G1123" i="4"/>
  <c r="G1277" i="4"/>
  <c r="E883" i="4"/>
  <c r="H934" i="4"/>
  <c r="F1276" i="4"/>
  <c r="F805" i="4"/>
  <c r="G1369" i="4"/>
  <c r="J1051" i="4"/>
  <c r="G1219" i="4"/>
  <c r="F1098" i="4"/>
  <c r="K1208" i="4"/>
  <c r="G1101" i="4"/>
  <c r="H782" i="4"/>
  <c r="E1323" i="4"/>
  <c r="G1327" i="4"/>
  <c r="J785" i="4"/>
  <c r="G1383" i="4"/>
  <c r="G1363" i="4"/>
  <c r="F1209" i="4"/>
  <c r="E1208" i="4"/>
  <c r="F1371" i="4"/>
  <c r="G1193" i="4"/>
  <c r="F1369" i="4"/>
  <c r="F1202" i="4"/>
  <c r="G893" i="4"/>
  <c r="E1362" i="4"/>
  <c r="G892" i="4"/>
  <c r="J1013" i="4"/>
  <c r="F890" i="4"/>
  <c r="G1340" i="4"/>
  <c r="F1340" i="4"/>
  <c r="J1007" i="4"/>
  <c r="H1006" i="4"/>
  <c r="G884" i="4"/>
  <c r="F1333" i="4"/>
  <c r="F814" i="4"/>
  <c r="J748" i="4"/>
  <c r="G808" i="4"/>
  <c r="H938" i="4"/>
  <c r="F803" i="4"/>
  <c r="J443" i="4"/>
  <c r="G1332" i="4"/>
  <c r="G1336" i="4"/>
  <c r="E1150" i="4"/>
  <c r="G1301" i="4"/>
  <c r="K1203" i="4"/>
  <c r="J1067" i="4"/>
  <c r="K1390" i="4"/>
  <c r="F1398" i="4"/>
  <c r="H978" i="4"/>
  <c r="E874" i="4"/>
  <c r="K844" i="4"/>
  <c r="K848" i="4"/>
  <c r="K908" i="4"/>
  <c r="H778" i="4"/>
  <c r="H760" i="4"/>
  <c r="F1113" i="4"/>
  <c r="J948" i="4"/>
  <c r="H967" i="4"/>
  <c r="F1144" i="4"/>
  <c r="F1100" i="4"/>
  <c r="F1265" i="4"/>
  <c r="I950" i="4"/>
  <c r="I1127" i="4" s="1"/>
  <c r="E1115" i="4"/>
  <c r="H983" i="4"/>
  <c r="G1148" i="4"/>
  <c r="H1056" i="4"/>
  <c r="G1386" i="4"/>
  <c r="G1191" i="4"/>
  <c r="H1026" i="4"/>
  <c r="E1365" i="4"/>
  <c r="J1018" i="4"/>
  <c r="E1347" i="4"/>
  <c r="E1182" i="4"/>
  <c r="E1291" i="4"/>
  <c r="H939" i="4"/>
  <c r="I1015" i="4"/>
  <c r="I1192" i="4" s="1"/>
  <c r="E1345" i="4"/>
  <c r="I744" i="4"/>
  <c r="E864" i="4"/>
  <c r="E1118" i="4"/>
  <c r="I953" i="4"/>
  <c r="I784" i="4"/>
  <c r="E908" i="4"/>
  <c r="E848" i="4"/>
  <c r="I988" i="4"/>
  <c r="I1318" i="4" s="1"/>
  <c r="E1153" i="4"/>
  <c r="H1038" i="4"/>
  <c r="G1380" i="4"/>
  <c r="G1233" i="4"/>
  <c r="G1398" i="4"/>
  <c r="H1068" i="4"/>
  <c r="F1233" i="4"/>
  <c r="E1180" i="4"/>
  <c r="F865" i="4"/>
  <c r="H745" i="4"/>
  <c r="J778" i="4"/>
  <c r="F1331" i="4"/>
  <c r="G844" i="4"/>
  <c r="G908" i="4"/>
  <c r="G848" i="4"/>
  <c r="K1191" i="4"/>
  <c r="K1133" i="4"/>
  <c r="H923" i="4"/>
  <c r="I525" i="4"/>
  <c r="F880" i="4"/>
  <c r="E1172" i="4"/>
  <c r="E1337" i="4"/>
  <c r="F1163" i="4"/>
  <c r="F823" i="4"/>
  <c r="F883" i="4"/>
  <c r="E1149" i="4"/>
  <c r="G1311" i="4"/>
  <c r="G1146" i="4"/>
  <c r="H981" i="4"/>
  <c r="E875" i="4"/>
  <c r="I751" i="4"/>
  <c r="G1120" i="4"/>
  <c r="G1108" i="4"/>
  <c r="K618" i="4"/>
  <c r="F1135" i="4"/>
  <c r="F1300" i="4"/>
  <c r="E1373" i="4"/>
  <c r="E879" i="4"/>
  <c r="E819" i="4"/>
  <c r="I986" i="4"/>
  <c r="I1316" i="4" s="1"/>
  <c r="E1151" i="4"/>
  <c r="K1178" i="4"/>
  <c r="K1169" i="4"/>
  <c r="K1278" i="4"/>
  <c r="K1149" i="4"/>
  <c r="K1115" i="4"/>
  <c r="K1290" i="4"/>
  <c r="F848" i="4"/>
  <c r="F908" i="4"/>
  <c r="F902" i="4"/>
  <c r="H1055" i="4"/>
  <c r="H989" i="4"/>
  <c r="H932" i="4"/>
  <c r="K1398" i="4"/>
  <c r="K1233" i="4"/>
  <c r="F1379" i="4"/>
  <c r="G1328" i="4"/>
  <c r="J760" i="4"/>
  <c r="J963" i="4"/>
  <c r="F1397" i="4"/>
  <c r="E1387" i="4"/>
  <c r="G1215" i="4"/>
  <c r="F1223" i="4"/>
  <c r="J988" i="4"/>
  <c r="E1154" i="4"/>
  <c r="F1308" i="4"/>
  <c r="J955" i="4"/>
  <c r="F807" i="4"/>
  <c r="K1368" i="4"/>
  <c r="F1178" i="4"/>
  <c r="G1141" i="4"/>
  <c r="I1068" i="4"/>
  <c r="E1233" i="4"/>
  <c r="E1398" i="4"/>
  <c r="H478" i="4"/>
  <c r="K826" i="4"/>
  <c r="H518" i="4"/>
  <c r="H424" i="4"/>
  <c r="J386" i="4"/>
  <c r="K685" i="4"/>
  <c r="K482" i="4"/>
  <c r="K895" i="4"/>
  <c r="I517" i="4"/>
  <c r="J506" i="4"/>
  <c r="K880" i="4"/>
  <c r="K835" i="4"/>
  <c r="J491" i="4"/>
  <c r="J449" i="4"/>
  <c r="H515" i="4"/>
  <c r="J440" i="4"/>
  <c r="H579" i="4"/>
  <c r="H572" i="4"/>
  <c r="H665" i="4"/>
  <c r="H433" i="4"/>
  <c r="J437" i="4"/>
  <c r="J599" i="4"/>
  <c r="H406" i="4"/>
  <c r="K1225" i="4"/>
  <c r="K1215" i="4"/>
  <c r="I955" i="4"/>
  <c r="I1120" i="4" s="1"/>
  <c r="G1375" i="4"/>
  <c r="I1057" i="4"/>
  <c r="I1387" i="4" s="1"/>
  <c r="F1183" i="4"/>
  <c r="G1370" i="4"/>
  <c r="J1057" i="4"/>
  <c r="G1174" i="4"/>
  <c r="J426" i="4"/>
  <c r="H1028" i="4"/>
  <c r="K1293" i="4"/>
  <c r="K832" i="4"/>
  <c r="G824" i="4"/>
  <c r="K1334" i="4"/>
  <c r="H968" i="4"/>
  <c r="F1388" i="4"/>
  <c r="F1269" i="4"/>
  <c r="F1172" i="4"/>
  <c r="I681" i="4"/>
  <c r="K896" i="4"/>
  <c r="H786" i="4"/>
  <c r="I747" i="4"/>
  <c r="K862" i="4"/>
  <c r="F867" i="4"/>
  <c r="I1101" i="4"/>
  <c r="I1166" i="4"/>
  <c r="I505" i="4"/>
  <c r="G1124" i="4"/>
  <c r="H988" i="4"/>
  <c r="G1318" i="4"/>
  <c r="F1105" i="4"/>
  <c r="G1322" i="4"/>
  <c r="E1319" i="4"/>
  <c r="G1329" i="4"/>
  <c r="I997" i="4"/>
  <c r="E1162" i="4"/>
  <c r="H980" i="4"/>
  <c r="J564" i="4"/>
  <c r="K1380" i="4"/>
  <c r="K691" i="4"/>
  <c r="K403" i="4"/>
  <c r="K527" i="4"/>
  <c r="F1165" i="4"/>
  <c r="F1330" i="4"/>
  <c r="F1305" i="4"/>
  <c r="F1140" i="4"/>
  <c r="G1263" i="4"/>
  <c r="H928" i="4"/>
  <c r="F1232" i="4"/>
  <c r="K1118" i="4"/>
  <c r="K1388" i="4"/>
  <c r="K1131" i="4"/>
  <c r="K1171" i="4"/>
  <c r="I617" i="4"/>
  <c r="I629" i="4"/>
  <c r="J763" i="4"/>
  <c r="J823" i="4" s="1"/>
  <c r="J755" i="4"/>
  <c r="J879" i="4" s="1"/>
  <c r="G897" i="4"/>
  <c r="J1052" i="4"/>
  <c r="F1159" i="4"/>
  <c r="G1222" i="4"/>
  <c r="K1374" i="4"/>
  <c r="G881" i="4"/>
  <c r="H958" i="4"/>
  <c r="G880" i="4"/>
  <c r="E902" i="4"/>
  <c r="J1033" i="4"/>
  <c r="H659" i="4"/>
  <c r="J480" i="4"/>
  <c r="H1013" i="4"/>
  <c r="G825" i="4"/>
  <c r="E1169" i="4"/>
  <c r="H423" i="4"/>
  <c r="G1297" i="4"/>
  <c r="F808" i="4"/>
  <c r="G1110" i="4"/>
  <c r="E1107" i="4"/>
  <c r="J563" i="4"/>
  <c r="H935" i="4"/>
  <c r="E1100" i="4"/>
  <c r="J926" i="4"/>
  <c r="H1053" i="4"/>
  <c r="J694" i="4"/>
  <c r="F1394" i="4"/>
  <c r="E1328" i="4"/>
  <c r="H761" i="4"/>
  <c r="K1206" i="4"/>
  <c r="K1212" i="4"/>
  <c r="H1005" i="4"/>
  <c r="J953" i="4"/>
  <c r="H1037" i="4"/>
  <c r="K839" i="4"/>
  <c r="I1309" i="4"/>
  <c r="H1050" i="4"/>
  <c r="G1341" i="4"/>
  <c r="J457" i="4"/>
  <c r="G1167" i="4"/>
  <c r="E1144" i="4"/>
  <c r="G1264" i="4"/>
  <c r="E1123" i="4"/>
  <c r="F1221" i="4"/>
  <c r="H448" i="4"/>
  <c r="E1338" i="4"/>
  <c r="G860" i="4"/>
  <c r="K1387" i="4"/>
  <c r="K1222" i="4"/>
  <c r="E1148" i="4"/>
  <c r="E1325" i="4"/>
  <c r="J1047" i="4"/>
  <c r="F1212" i="4"/>
  <c r="F1389" i="4"/>
  <c r="J1045" i="4"/>
  <c r="F1387" i="4"/>
  <c r="H776" i="4"/>
  <c r="G896" i="4"/>
  <c r="F892" i="4"/>
  <c r="H772" i="4"/>
  <c r="E1190" i="4"/>
  <c r="E1355" i="4"/>
  <c r="F1352" i="4"/>
  <c r="F1187" i="4"/>
  <c r="G1179" i="4"/>
  <c r="G1344" i="4"/>
  <c r="J767" i="4"/>
  <c r="F827" i="4"/>
  <c r="H1012" i="4"/>
  <c r="G1342" i="4"/>
  <c r="F1342" i="4"/>
  <c r="J1012" i="4"/>
  <c r="E1330" i="4"/>
  <c r="E1165" i="4"/>
  <c r="H970" i="4"/>
  <c r="G1300" i="4"/>
  <c r="I969" i="4"/>
  <c r="I1134" i="4" s="1"/>
  <c r="E1146" i="4"/>
  <c r="G1125" i="4"/>
  <c r="H960" i="4"/>
  <c r="E1116" i="4"/>
  <c r="E1281" i="4"/>
  <c r="F1110" i="4"/>
  <c r="H945" i="4"/>
  <c r="E1110" i="4"/>
  <c r="I945" i="4"/>
  <c r="I1287" i="4" s="1"/>
  <c r="E1122" i="4"/>
  <c r="J743" i="4"/>
  <c r="I743" i="4"/>
  <c r="J702" i="4"/>
  <c r="J514" i="4"/>
  <c r="H1047" i="4"/>
  <c r="I1024" i="4"/>
  <c r="E1189" i="4"/>
  <c r="E1354" i="4"/>
  <c r="E1187" i="4"/>
  <c r="E1340" i="4"/>
  <c r="E1321" i="4"/>
  <c r="E1156" i="4"/>
  <c r="E1333" i="4"/>
  <c r="H430" i="4"/>
  <c r="H606" i="4"/>
  <c r="J978" i="4"/>
  <c r="F1143" i="4"/>
  <c r="I754" i="4"/>
  <c r="I818" i="4" s="1"/>
  <c r="E814" i="4"/>
  <c r="G862" i="4"/>
  <c r="I475" i="4"/>
  <c r="I651" i="4"/>
  <c r="K1216" i="4"/>
  <c r="K1228" i="4"/>
  <c r="E1360" i="4"/>
  <c r="J1027" i="4"/>
  <c r="F836" i="4"/>
  <c r="I951" i="4"/>
  <c r="I1116" i="4" s="1"/>
  <c r="E868" i="4"/>
  <c r="H1002" i="4"/>
  <c r="G1212" i="4"/>
  <c r="G840" i="4"/>
  <c r="F887" i="4"/>
  <c r="I983" i="4"/>
  <c r="I1325" i="4" s="1"/>
  <c r="G1362" i="4"/>
  <c r="G1107" i="4"/>
  <c r="E892" i="4"/>
  <c r="J945" i="4"/>
  <c r="H624" i="4"/>
  <c r="G1268" i="4"/>
  <c r="H1045" i="4"/>
  <c r="G800" i="4"/>
  <c r="K1297" i="4"/>
  <c r="J768" i="4"/>
  <c r="F1119" i="4"/>
  <c r="H1023" i="4"/>
  <c r="E1318" i="4"/>
  <c r="J523" i="4"/>
  <c r="J690" i="4"/>
  <c r="F1180" i="4"/>
  <c r="K1336" i="4"/>
  <c r="F863" i="4"/>
  <c r="K1358" i="4"/>
  <c r="K1193" i="4"/>
  <c r="K1365" i="4"/>
  <c r="K1200" i="4"/>
  <c r="J1056" i="4"/>
  <c r="E1392" i="4"/>
  <c r="I1062" i="4"/>
  <c r="J1009" i="4"/>
  <c r="E1174" i="4"/>
  <c r="K1175" i="4"/>
  <c r="I385" i="4"/>
  <c r="I561" i="4"/>
  <c r="G1339" i="4"/>
  <c r="G1185" i="4"/>
  <c r="G1350" i="4"/>
  <c r="I999" i="4"/>
  <c r="I1176" i="4" s="1"/>
  <c r="J999" i="4"/>
  <c r="H741" i="4"/>
  <c r="J741" i="4"/>
  <c r="F810" i="4"/>
  <c r="I934" i="4"/>
  <c r="I1264" i="4" s="1"/>
  <c r="J934" i="4"/>
  <c r="E861" i="4"/>
  <c r="E801" i="4"/>
  <c r="I741" i="4"/>
  <c r="I861" i="4" s="1"/>
  <c r="H566" i="4"/>
  <c r="G1270" i="4"/>
  <c r="G1117" i="4"/>
  <c r="H944" i="4"/>
  <c r="H953" i="4"/>
  <c r="G1118" i="4"/>
  <c r="H747" i="4"/>
  <c r="G807" i="4"/>
  <c r="G867" i="4"/>
  <c r="F1385" i="4"/>
  <c r="J1043" i="4"/>
  <c r="H1043" i="4"/>
  <c r="F1208" i="4"/>
  <c r="G1377" i="4"/>
  <c r="G1365" i="4"/>
  <c r="H1035" i="4"/>
  <c r="J687" i="4"/>
  <c r="G1229" i="4"/>
  <c r="H1052" i="4"/>
  <c r="F1396" i="4"/>
  <c r="F1384" i="4"/>
  <c r="H736" i="4"/>
  <c r="F1318" i="4"/>
  <c r="J976" i="4"/>
  <c r="H976" i="4"/>
  <c r="F1153" i="4"/>
  <c r="J784" i="4"/>
  <c r="E1130" i="4"/>
  <c r="E1142" i="4"/>
  <c r="I965" i="4"/>
  <c r="I1307" i="4" s="1"/>
  <c r="E1306" i="4"/>
  <c r="I964" i="4"/>
  <c r="I1306" i="4" s="1"/>
  <c r="I980" i="4"/>
  <c r="I1157" i="4" s="1"/>
  <c r="E1145" i="4"/>
  <c r="G1139" i="4"/>
  <c r="E878" i="4"/>
  <c r="J526" i="4"/>
  <c r="J991" i="4"/>
  <c r="I779" i="4"/>
  <c r="I899" i="4" s="1"/>
  <c r="E899" i="4"/>
  <c r="G1213" i="4"/>
  <c r="G1378" i="4"/>
  <c r="H618" i="4"/>
  <c r="J436" i="4"/>
  <c r="H397" i="4"/>
  <c r="H573" i="4"/>
  <c r="K1213" i="4"/>
  <c r="K1201" i="4"/>
  <c r="K435" i="4"/>
  <c r="F1285" i="4"/>
  <c r="F1108" i="4"/>
  <c r="H780" i="4"/>
  <c r="F840" i="4"/>
  <c r="J705" i="4"/>
  <c r="J693" i="4"/>
  <c r="G1388" i="4"/>
  <c r="H1046" i="4"/>
  <c r="G1223" i="4"/>
  <c r="G895" i="4"/>
  <c r="G899" i="4"/>
  <c r="F1211" i="4"/>
  <c r="F1376" i="4"/>
  <c r="J1034" i="4"/>
  <c r="H476" i="4"/>
  <c r="G1159" i="4"/>
  <c r="G1324" i="4"/>
  <c r="F1155" i="4"/>
  <c r="F1320" i="4"/>
  <c r="H990" i="4"/>
  <c r="E818" i="4"/>
  <c r="J977" i="4"/>
  <c r="F1307" i="4"/>
  <c r="I970" i="4"/>
  <c r="I1135" i="4" s="1"/>
  <c r="J970" i="4"/>
  <c r="I941" i="4"/>
  <c r="E1271" i="4"/>
  <c r="G1161" i="4"/>
  <c r="G806" i="4"/>
  <c r="I996" i="4"/>
  <c r="I1173" i="4" s="1"/>
  <c r="E1326" i="4"/>
  <c r="E1161" i="4"/>
  <c r="G812" i="4"/>
  <c r="K1187" i="4"/>
  <c r="K1161" i="4"/>
  <c r="I463" i="4"/>
  <c r="G1288" i="4"/>
  <c r="K1379" i="4"/>
  <c r="E1126" i="4"/>
  <c r="E1288" i="4"/>
  <c r="F1127" i="4"/>
  <c r="F1386" i="4"/>
  <c r="H460" i="4"/>
  <c r="E1173" i="4"/>
  <c r="E1168" i="4"/>
  <c r="J429" i="4"/>
  <c r="K392" i="4"/>
  <c r="J612" i="4"/>
  <c r="I491" i="4"/>
  <c r="H651" i="4"/>
  <c r="J424" i="4"/>
  <c r="H404" i="4"/>
  <c r="K442" i="4"/>
  <c r="J670" i="4"/>
  <c r="K684" i="4"/>
  <c r="K491" i="4"/>
  <c r="K891" i="4"/>
  <c r="K805" i="4"/>
  <c r="K679" i="4"/>
  <c r="H418" i="4"/>
  <c r="K836" i="4"/>
  <c r="H489" i="4"/>
  <c r="K529" i="4"/>
  <c r="K705" i="4"/>
  <c r="J611" i="4"/>
  <c r="K519" i="4"/>
  <c r="H445" i="4"/>
  <c r="K579" i="4"/>
  <c r="H513" i="4"/>
  <c r="H529" i="4"/>
  <c r="H705" i="4"/>
  <c r="I693" i="4"/>
  <c r="I529" i="4"/>
  <c r="J517" i="4"/>
  <c r="J529" i="4"/>
  <c r="F1206" i="4"/>
  <c r="E1335" i="4"/>
  <c r="J937" i="4"/>
  <c r="H943" i="4"/>
  <c r="K508" i="4"/>
  <c r="E1204" i="4"/>
  <c r="I892" i="4"/>
  <c r="E1341" i="4"/>
  <c r="F869" i="4"/>
  <c r="F1286" i="4"/>
  <c r="G868" i="4"/>
  <c r="J783" i="4"/>
  <c r="J907" i="4" s="1"/>
  <c r="G1143" i="4"/>
  <c r="K1338" i="4"/>
  <c r="G1182" i="4"/>
  <c r="G1113" i="4"/>
  <c r="H1040" i="4"/>
  <c r="H1205" i="4" s="1"/>
  <c r="G1138" i="4"/>
  <c r="G1178" i="4"/>
  <c r="G1361" i="4"/>
  <c r="G835" i="4"/>
  <c r="J1015" i="4"/>
  <c r="G1353" i="4"/>
  <c r="G822" i="4"/>
  <c r="H619" i="4"/>
  <c r="G875" i="4"/>
  <c r="E810" i="4"/>
  <c r="H922" i="4"/>
  <c r="J960" i="4"/>
  <c r="F1280" i="4"/>
  <c r="G1326" i="4"/>
  <c r="F1157" i="4"/>
  <c r="I1154" i="4"/>
  <c r="H407" i="4"/>
  <c r="J932" i="4"/>
  <c r="I1107" i="4"/>
  <c r="K1126" i="4"/>
  <c r="K1134" i="4"/>
  <c r="G811" i="4"/>
  <c r="E1137" i="4"/>
  <c r="I972" i="4"/>
  <c r="I1302" i="4" s="1"/>
  <c r="J987" i="4"/>
  <c r="F1329" i="4"/>
  <c r="I1037" i="4"/>
  <c r="I1214" i="4" s="1"/>
  <c r="E1367" i="4"/>
  <c r="F894" i="4"/>
  <c r="H774" i="4"/>
  <c r="I774" i="4"/>
  <c r="I898" i="4" s="1"/>
  <c r="E898" i="4"/>
  <c r="I771" i="4"/>
  <c r="I891" i="4" s="1"/>
  <c r="E831" i="4"/>
  <c r="E1284" i="4"/>
  <c r="I954" i="4"/>
  <c r="I1284" i="4" s="1"/>
  <c r="E871" i="4"/>
  <c r="E811" i="4"/>
  <c r="J949" i="4"/>
  <c r="F1126" i="4"/>
  <c r="E1279" i="4"/>
  <c r="I949" i="4"/>
  <c r="I1126" i="4" s="1"/>
  <c r="I742" i="4"/>
  <c r="I802" i="4" s="1"/>
  <c r="E862" i="4"/>
  <c r="F1103" i="4"/>
  <c r="F1268" i="4"/>
  <c r="G801" i="4"/>
  <c r="G861" i="4"/>
  <c r="I1063" i="4"/>
  <c r="E1228" i="4"/>
  <c r="E900" i="4"/>
  <c r="I780" i="4"/>
  <c r="E904" i="4"/>
  <c r="E1175" i="4"/>
  <c r="J998" i="4"/>
  <c r="E1147" i="4"/>
  <c r="I982" i="4"/>
  <c r="G1317" i="4"/>
  <c r="G1140" i="4"/>
  <c r="G1152" i="4"/>
  <c r="J952" i="4"/>
  <c r="I952" i="4"/>
  <c r="K1376" i="4"/>
  <c r="K1211" i="4"/>
  <c r="E1320" i="4"/>
  <c r="I990" i="4"/>
  <c r="I1155" i="4" s="1"/>
  <c r="I1055" i="4"/>
  <c r="I1220" i="4" s="1"/>
  <c r="J1055" i="4"/>
  <c r="F820" i="4"/>
  <c r="J756" i="4"/>
  <c r="J820" i="4" s="1"/>
  <c r="F876" i="4"/>
  <c r="J700" i="4"/>
  <c r="J524" i="4"/>
  <c r="J1049" i="4"/>
  <c r="I776" i="4"/>
  <c r="I836" i="4" s="1"/>
  <c r="J776" i="4"/>
  <c r="E1327" i="4"/>
  <c r="I985" i="4"/>
  <c r="I756" i="4"/>
  <c r="E880" i="4"/>
  <c r="E820" i="4"/>
  <c r="F1142" i="4"/>
  <c r="H612" i="4"/>
  <c r="H436" i="4"/>
  <c r="E1309" i="4"/>
  <c r="E1297" i="4"/>
  <c r="F1271" i="4"/>
  <c r="F1106" i="4"/>
  <c r="K1372" i="4"/>
  <c r="G1145" i="4"/>
  <c r="G1133" i="4"/>
  <c r="I946" i="4"/>
  <c r="I1288" i="4" s="1"/>
  <c r="E1276" i="4"/>
  <c r="H1067" i="4"/>
  <c r="G1397" i="4"/>
  <c r="G1232" i="4"/>
  <c r="E889" i="4"/>
  <c r="F831" i="4"/>
  <c r="E891" i="4"/>
  <c r="J1003" i="4"/>
  <c r="E1176" i="4"/>
  <c r="E1369" i="4"/>
  <c r="E840" i="4"/>
  <c r="F896" i="4"/>
  <c r="J1025" i="4"/>
  <c r="E882" i="4"/>
  <c r="F870" i="4"/>
  <c r="E1099" i="4"/>
  <c r="E1264" i="4"/>
  <c r="J951" i="4"/>
  <c r="F838" i="4"/>
  <c r="F898" i="4"/>
  <c r="H1049" i="4"/>
  <c r="E1385" i="4"/>
  <c r="F1171" i="4"/>
  <c r="F1175" i="4"/>
  <c r="J1010" i="4"/>
  <c r="F1190" i="4"/>
  <c r="K1355" i="4"/>
  <c r="I748" i="4"/>
  <c r="I872" i="4" s="1"/>
  <c r="H738" i="4"/>
  <c r="G1131" i="4"/>
  <c r="E1220" i="4"/>
  <c r="J1050" i="4"/>
  <c r="G839" i="4"/>
  <c r="F900" i="4"/>
  <c r="G900" i="4"/>
  <c r="F903" i="4"/>
  <c r="E1314" i="4"/>
  <c r="J1053" i="4"/>
  <c r="F873" i="4"/>
  <c r="E1178" i="4"/>
  <c r="E837" i="4"/>
  <c r="J772" i="4"/>
  <c r="E1132" i="4"/>
  <c r="H987" i="4"/>
  <c r="K496" i="4"/>
  <c r="E1135" i="4"/>
  <c r="E1125" i="4"/>
  <c r="F1124" i="4"/>
  <c r="F1274" i="4"/>
  <c r="H755" i="4"/>
  <c r="E845" i="4"/>
  <c r="F843" i="4"/>
  <c r="E1267" i="4"/>
  <c r="G1343" i="4"/>
  <c r="E829" i="4"/>
  <c r="G1171" i="4"/>
  <c r="I1025" i="4"/>
  <c r="E896" i="4"/>
  <c r="E832" i="4"/>
  <c r="H929" i="4"/>
  <c r="E897" i="4"/>
  <c r="K1371" i="4"/>
  <c r="H749" i="4"/>
  <c r="E1290" i="4"/>
  <c r="J950" i="4"/>
  <c r="K1378" i="4"/>
  <c r="J961" i="4"/>
  <c r="E1300" i="4"/>
  <c r="E835" i="4"/>
  <c r="I981" i="4"/>
  <c r="I1158" i="4" s="1"/>
  <c r="E834" i="4"/>
  <c r="K1207" i="4"/>
  <c r="F1367" i="4"/>
  <c r="F1184" i="4"/>
  <c r="I668" i="4"/>
  <c r="E1282" i="4"/>
  <c r="E1098" i="4"/>
  <c r="H965" i="4"/>
  <c r="E863" i="4"/>
  <c r="G1218" i="4"/>
  <c r="H975" i="4"/>
  <c r="K1132" i="4"/>
  <c r="K1155" i="4"/>
  <c r="E803" i="4"/>
  <c r="G1298" i="4"/>
  <c r="G1310" i="4"/>
  <c r="E1304" i="4"/>
  <c r="E1139" i="4"/>
  <c r="F1224" i="4"/>
  <c r="E1159" i="4"/>
  <c r="F1344" i="4"/>
  <c r="F1130" i="4"/>
  <c r="F1145" i="4"/>
  <c r="E1302" i="4"/>
  <c r="F1337" i="4"/>
  <c r="E1183" i="4"/>
  <c r="G1176" i="4"/>
  <c r="E1164" i="4"/>
  <c r="E1184" i="4"/>
  <c r="J1011" i="4"/>
  <c r="J1353" i="4" s="1"/>
  <c r="F1199" i="4"/>
  <c r="J1024" i="4"/>
  <c r="I1000" i="4"/>
  <c r="G1221" i="4"/>
  <c r="F1322" i="4"/>
  <c r="G1203" i="4"/>
  <c r="H966" i="4"/>
  <c r="J985" i="4"/>
  <c r="E1312" i="4"/>
  <c r="K688" i="4"/>
  <c r="G1177" i="4"/>
  <c r="F1319" i="4"/>
  <c r="F1166" i="4"/>
  <c r="E1324" i="4"/>
  <c r="J633" i="4"/>
  <c r="H561" i="4"/>
  <c r="F1152" i="4"/>
  <c r="F826" i="4"/>
  <c r="E1391" i="4"/>
  <c r="J739" i="4"/>
  <c r="E1114" i="4"/>
  <c r="I998" i="4"/>
  <c r="I1340" i="4" s="1"/>
  <c r="E1315" i="4"/>
  <c r="E1283" i="4"/>
  <c r="F1279" i="4"/>
  <c r="K1366" i="4"/>
  <c r="I1144" i="4"/>
  <c r="F832" i="4"/>
  <c r="F1214" i="4"/>
  <c r="H1010" i="4"/>
  <c r="F1382" i="4"/>
  <c r="J992" i="4"/>
  <c r="F1164" i="4"/>
  <c r="K700" i="4"/>
  <c r="H486" i="4"/>
  <c r="E1329" i="4"/>
  <c r="H455" i="4"/>
  <c r="H931" i="4"/>
  <c r="F1302" i="4"/>
  <c r="H925" i="4"/>
  <c r="F1109" i="4"/>
  <c r="G1274" i="4"/>
  <c r="G1121" i="4"/>
  <c r="G1130" i="4"/>
  <c r="G1283" i="4"/>
  <c r="H777" i="4"/>
  <c r="H676" i="4"/>
  <c r="E1229" i="4"/>
  <c r="I1052" i="4"/>
  <c r="G1315" i="4"/>
  <c r="H622" i="4"/>
  <c r="J738" i="4"/>
  <c r="G1319" i="4"/>
  <c r="G1142" i="4"/>
  <c r="G882" i="4"/>
  <c r="K1202" i="4"/>
  <c r="K1367" i="4"/>
  <c r="I513" i="4"/>
  <c r="I1319" i="4"/>
  <c r="K1377" i="4"/>
  <c r="J1058" i="4"/>
  <c r="K1284" i="4"/>
  <c r="K504" i="4"/>
  <c r="F1334" i="4"/>
  <c r="F1392" i="4"/>
  <c r="K1309" i="4"/>
  <c r="K1299" i="4"/>
  <c r="F1391" i="4"/>
  <c r="G826" i="4"/>
  <c r="K1102" i="4"/>
  <c r="I559" i="4"/>
  <c r="I445" i="4"/>
  <c r="F1345" i="4"/>
  <c r="F1339" i="4"/>
  <c r="J1020" i="4"/>
  <c r="H753" i="4"/>
  <c r="J967" i="4"/>
  <c r="F1291" i="4"/>
  <c r="E822" i="4"/>
  <c r="F1272" i="4"/>
  <c r="H393" i="4"/>
  <c r="F1099" i="4"/>
  <c r="G1099" i="4"/>
  <c r="G1102" i="4"/>
  <c r="J941" i="4"/>
  <c r="J946" i="4"/>
  <c r="G805" i="4"/>
  <c r="F1116" i="4"/>
  <c r="E1377" i="4"/>
  <c r="G1379" i="4"/>
  <c r="J389" i="4"/>
  <c r="H984" i="4"/>
  <c r="H995" i="4"/>
  <c r="I503" i="4"/>
  <c r="E1129" i="4"/>
  <c r="J416" i="4"/>
  <c r="H756" i="4"/>
  <c r="H666" i="4"/>
  <c r="E893" i="4"/>
  <c r="H494" i="4"/>
  <c r="G832" i="4"/>
  <c r="G1202" i="4"/>
  <c r="G1188" i="4"/>
  <c r="H1019" i="4"/>
  <c r="J645" i="4"/>
  <c r="J643" i="4"/>
  <c r="F885" i="4"/>
  <c r="G1337" i="4"/>
  <c r="J632" i="4"/>
  <c r="H428" i="4"/>
  <c r="E876" i="4"/>
  <c r="E1287" i="4"/>
  <c r="H568" i="4"/>
  <c r="E804" i="4"/>
  <c r="H560" i="4"/>
  <c r="K1173" i="4"/>
  <c r="K1224" i="4"/>
  <c r="K1397" i="4"/>
  <c r="K1232" i="4"/>
  <c r="K1217" i="4"/>
  <c r="J507" i="4"/>
  <c r="H583" i="4"/>
  <c r="K678" i="4"/>
  <c r="K494" i="4"/>
  <c r="K672" i="4"/>
  <c r="H443" i="4"/>
  <c r="I1067" i="4"/>
  <c r="E1397" i="4"/>
  <c r="E1232" i="4"/>
  <c r="K528" i="4"/>
  <c r="K704" i="4"/>
  <c r="I658" i="4"/>
  <c r="I528" i="4"/>
  <c r="I704" i="4"/>
  <c r="H528" i="4"/>
  <c r="H704" i="4"/>
  <c r="J461" i="4"/>
  <c r="K686" i="4"/>
  <c r="J423" i="4"/>
  <c r="K675" i="4"/>
  <c r="K391" i="4"/>
  <c r="J425" i="4"/>
  <c r="H580" i="4"/>
  <c r="K569" i="4"/>
  <c r="K603" i="4"/>
  <c r="K471" i="4"/>
  <c r="K682" i="4"/>
  <c r="H501" i="4"/>
  <c r="K567" i="4"/>
  <c r="J683" i="4"/>
  <c r="J601" i="4"/>
  <c r="H609" i="4"/>
  <c r="H594" i="4"/>
  <c r="K581" i="4"/>
  <c r="K511" i="4"/>
  <c r="K502" i="4"/>
  <c r="H626" i="4"/>
  <c r="K486" i="4"/>
  <c r="H582" i="4"/>
  <c r="K385" i="4"/>
  <c r="K458" i="4"/>
  <c r="I652" i="4"/>
  <c r="I411" i="4"/>
  <c r="J411" i="4"/>
  <c r="J576" i="4"/>
  <c r="J648" i="4"/>
  <c r="H653" i="4"/>
  <c r="H647" i="4"/>
  <c r="H605" i="4"/>
  <c r="H399" i="4"/>
  <c r="H574" i="4"/>
  <c r="J396" i="4"/>
  <c r="J569" i="4"/>
  <c r="J591" i="4"/>
  <c r="H421" i="4"/>
  <c r="K499" i="4"/>
  <c r="J692" i="4"/>
  <c r="J528" i="4"/>
  <c r="K830" i="4"/>
  <c r="K1163" i="4"/>
  <c r="K1129" i="4"/>
  <c r="K1306" i="4"/>
  <c r="I635" i="4"/>
  <c r="K1107" i="4"/>
  <c r="F895" i="4"/>
  <c r="K1106" i="4"/>
  <c r="K1326" i="4"/>
  <c r="K1346" i="4"/>
  <c r="I1331" i="4"/>
  <c r="K1279" i="4"/>
  <c r="H1020" i="4"/>
  <c r="K1119" i="4"/>
  <c r="K1189" i="4"/>
  <c r="H948" i="4"/>
  <c r="F1132" i="4"/>
  <c r="K1291" i="4"/>
  <c r="K1181" i="4"/>
  <c r="E1263" i="4"/>
  <c r="K1286" i="4"/>
  <c r="F1123" i="4"/>
  <c r="K1356" i="4"/>
  <c r="K1174" i="4"/>
  <c r="K1268" i="4"/>
  <c r="G1387" i="4"/>
  <c r="I888" i="4"/>
  <c r="K1263" i="4"/>
  <c r="K1328" i="4"/>
  <c r="K1221" i="4"/>
  <c r="F846" i="4"/>
  <c r="K592" i="4"/>
  <c r="G1220" i="4"/>
  <c r="H634" i="4"/>
  <c r="E1119" i="4"/>
  <c r="K1382" i="4"/>
  <c r="K525" i="4"/>
  <c r="J519" i="4"/>
  <c r="G1164" i="4"/>
  <c r="K466" i="4"/>
  <c r="G1396" i="4"/>
  <c r="G1231" i="4"/>
  <c r="H1066" i="4"/>
  <c r="F1231" i="4"/>
  <c r="K1231" i="4"/>
  <c r="K1396" i="4"/>
  <c r="I1066" i="4"/>
  <c r="E1396" i="4"/>
  <c r="E1231" i="4"/>
  <c r="J1066" i="4"/>
  <c r="H506" i="4"/>
  <c r="H694" i="4"/>
  <c r="I527" i="4"/>
  <c r="I703" i="4"/>
  <c r="J482" i="4"/>
  <c r="H442" i="4"/>
  <c r="H596" i="4"/>
  <c r="J619" i="4"/>
  <c r="H657" i="4"/>
  <c r="J466" i="4"/>
  <c r="K455" i="4"/>
  <c r="K656" i="4"/>
  <c r="H522" i="4"/>
  <c r="H699" i="4"/>
  <c r="H409" i="4"/>
  <c r="J404" i="4"/>
  <c r="H398" i="4"/>
  <c r="J677" i="4"/>
  <c r="J415" i="4"/>
  <c r="J562" i="4"/>
  <c r="H477" i="4"/>
  <c r="K658" i="4"/>
  <c r="K497" i="4"/>
  <c r="K384" i="4"/>
  <c r="K564" i="4"/>
  <c r="K570" i="4"/>
  <c r="K413" i="4"/>
  <c r="K460" i="4"/>
  <c r="J410" i="4"/>
  <c r="H527" i="4"/>
  <c r="H703" i="4"/>
  <c r="J691" i="4"/>
  <c r="J527" i="4"/>
  <c r="I439" i="4"/>
  <c r="F1324" i="4"/>
  <c r="E1203" i="4"/>
  <c r="F1362" i="4"/>
  <c r="H492" i="4"/>
  <c r="E1393" i="4"/>
  <c r="G1347" i="4"/>
  <c r="J463" i="4"/>
  <c r="G1308" i="4"/>
  <c r="F1120" i="4"/>
  <c r="E1155" i="4"/>
  <c r="J990" i="4"/>
  <c r="E1163" i="4"/>
  <c r="H1064" i="4"/>
  <c r="K843" i="4"/>
  <c r="K847" i="4"/>
  <c r="K907" i="4"/>
  <c r="K802" i="4"/>
  <c r="J409" i="4"/>
  <c r="K906" i="4"/>
  <c r="K905" i="4"/>
  <c r="I828" i="4"/>
  <c r="E907" i="4"/>
  <c r="E847" i="4"/>
  <c r="K1230" i="4"/>
  <c r="K1395" i="4"/>
  <c r="F847" i="4"/>
  <c r="F907" i="4"/>
  <c r="F816" i="4"/>
  <c r="I1065" i="4"/>
  <c r="E1230" i="4"/>
  <c r="E1395" i="4"/>
  <c r="I832" i="4"/>
  <c r="G886" i="4"/>
  <c r="K1214" i="4"/>
  <c r="K1117" i="4"/>
  <c r="K1318" i="4"/>
  <c r="K1156" i="4"/>
  <c r="K1223" i="4"/>
  <c r="J753" i="4"/>
  <c r="E1218" i="4"/>
  <c r="E1303" i="4"/>
  <c r="G1371" i="4"/>
  <c r="F1194" i="4"/>
  <c r="E1350" i="4"/>
  <c r="E844" i="4"/>
  <c r="K510" i="4"/>
  <c r="I488" i="4"/>
  <c r="K415" i="4"/>
  <c r="K630" i="4"/>
  <c r="K451" i="4"/>
  <c r="K646" i="4"/>
  <c r="H1065" i="4"/>
  <c r="G1230" i="4"/>
  <c r="G1395" i="4"/>
  <c r="J1065" i="4"/>
  <c r="F1395" i="4"/>
  <c r="F1230" i="4"/>
  <c r="I589" i="4"/>
  <c r="J613" i="4"/>
  <c r="J516" i="4"/>
  <c r="K503" i="4"/>
  <c r="K591" i="4"/>
  <c r="K674" i="4"/>
  <c r="H569" i="4"/>
  <c r="I679" i="4"/>
  <c r="J592" i="4"/>
  <c r="K902" i="4"/>
  <c r="K506" i="4"/>
  <c r="J388" i="4"/>
  <c r="H387" i="4"/>
  <c r="K670" i="4"/>
  <c r="K513" i="4"/>
  <c r="J695" i="4"/>
  <c r="J574" i="4"/>
  <c r="K515" i="4"/>
  <c r="H658" i="4"/>
  <c r="H503" i="4"/>
  <c r="K886" i="4"/>
  <c r="K463" i="4"/>
  <c r="K845" i="4"/>
  <c r="I664" i="4"/>
  <c r="I676" i="4"/>
  <c r="K842" i="4"/>
  <c r="K386" i="4"/>
  <c r="K606" i="4"/>
  <c r="K627" i="4"/>
  <c r="K638" i="4"/>
  <c r="K629" i="4"/>
  <c r="K897" i="4"/>
  <c r="K522" i="4"/>
  <c r="J587" i="4"/>
  <c r="H692" i="4"/>
  <c r="H633" i="4"/>
  <c r="J584" i="4"/>
  <c r="H511" i="4"/>
  <c r="I621" i="4"/>
  <c r="H459" i="4"/>
  <c r="K689" i="4"/>
  <c r="K611" i="4"/>
  <c r="K454" i="4"/>
  <c r="K636" i="4"/>
  <c r="K642" i="4"/>
  <c r="J451" i="4"/>
  <c r="I383" i="4"/>
  <c r="H521" i="4"/>
  <c r="H682" i="4"/>
  <c r="K505" i="4"/>
  <c r="K411" i="4"/>
  <c r="K623" i="4"/>
  <c r="H600" i="4"/>
  <c r="K509" i="4"/>
  <c r="H588" i="4"/>
  <c r="H597" i="4"/>
  <c r="J627" i="4"/>
  <c r="K512" i="4"/>
  <c r="K560" i="4"/>
  <c r="H585" i="4"/>
  <c r="K470" i="4"/>
  <c r="K878" i="4"/>
  <c r="K899" i="4"/>
  <c r="K834" i="4"/>
  <c r="H451" i="4"/>
  <c r="H567" i="4"/>
  <c r="K501" i="4"/>
  <c r="K493" i="4"/>
  <c r="H490" i="4"/>
  <c r="J639" i="4"/>
  <c r="H604" i="4"/>
  <c r="K898" i="4"/>
  <c r="K399" i="4"/>
  <c r="K580" i="4"/>
  <c r="K425" i="4"/>
  <c r="I656" i="4"/>
  <c r="K619" i="4"/>
  <c r="H491" i="4"/>
  <c r="H446" i="4"/>
  <c r="H463" i="4"/>
  <c r="J634" i="4"/>
  <c r="H403" i="4"/>
  <c r="J566" i="4"/>
  <c r="K1205" i="4"/>
  <c r="K1370" i="4"/>
  <c r="J779" i="4"/>
  <c r="J780" i="4"/>
  <c r="G1331" i="4"/>
  <c r="G1265" i="4"/>
  <c r="F1217" i="4"/>
  <c r="K808" i="4"/>
  <c r="K860" i="4"/>
  <c r="H456" i="4"/>
  <c r="H464" i="4"/>
  <c r="J428" i="4"/>
  <c r="J559" i="4"/>
  <c r="I565" i="4"/>
  <c r="J475" i="4"/>
  <c r="K669" i="4"/>
  <c r="J572" i="4"/>
  <c r="K479" i="4"/>
  <c r="I414" i="4"/>
  <c r="H575" i="4"/>
  <c r="K667" i="4"/>
  <c r="H482" i="4"/>
  <c r="K838" i="4"/>
  <c r="H689" i="4"/>
  <c r="I670" i="4"/>
  <c r="I456" i="4"/>
  <c r="K868" i="4"/>
  <c r="K864" i="4"/>
  <c r="K837" i="4"/>
  <c r="K801" i="4"/>
  <c r="K890" i="4"/>
  <c r="K589" i="4"/>
  <c r="I570" i="4"/>
  <c r="K624" i="4"/>
  <c r="J653" i="4"/>
  <c r="J647" i="4"/>
  <c r="K440" i="4"/>
  <c r="H637" i="4"/>
  <c r="H632" i="4"/>
  <c r="H685" i="4"/>
  <c r="H691" i="4"/>
  <c r="K526" i="4"/>
  <c r="K702" i="4"/>
  <c r="I395" i="4"/>
  <c r="J446" i="4"/>
  <c r="J622" i="4"/>
  <c r="H383" i="4"/>
  <c r="H571" i="4"/>
  <c r="H678" i="4"/>
  <c r="H502" i="4"/>
  <c r="H514" i="4"/>
  <c r="H410" i="4"/>
  <c r="H586" i="4"/>
  <c r="J688" i="4"/>
  <c r="J512" i="4"/>
  <c r="J456" i="4"/>
  <c r="J468" i="4"/>
  <c r="H454" i="4"/>
  <c r="H630" i="4"/>
  <c r="H466" i="4"/>
  <c r="J419" i="4"/>
  <c r="J607" i="4"/>
  <c r="J431" i="4"/>
  <c r="H599" i="4"/>
  <c r="H587" i="4"/>
  <c r="H593" i="4"/>
  <c r="H417" i="4"/>
  <c r="H405" i="4"/>
  <c r="J581" i="4"/>
  <c r="J405" i="4"/>
  <c r="J397" i="4"/>
  <c r="J573" i="4"/>
  <c r="J403" i="4"/>
  <c r="J579" i="4"/>
  <c r="J567" i="4"/>
  <c r="J391" i="4"/>
  <c r="H386" i="4"/>
  <c r="H562" i="4"/>
  <c r="J561" i="4"/>
  <c r="J385" i="4"/>
  <c r="I526" i="4"/>
  <c r="I702" i="4"/>
  <c r="H687" i="4"/>
  <c r="J655" i="4"/>
  <c r="J515" i="4"/>
  <c r="J469" i="4"/>
  <c r="H396" i="4"/>
  <c r="H411" i="4"/>
  <c r="H395" i="4"/>
  <c r="H581" i="4"/>
  <c r="J586" i="4"/>
  <c r="H629" i="4"/>
  <c r="H620" i="4"/>
  <c r="J560" i="4"/>
  <c r="K616" i="4"/>
  <c r="H636" i="4"/>
  <c r="J616" i="4"/>
  <c r="J393" i="4"/>
  <c r="J595" i="4"/>
  <c r="H584" i="4"/>
  <c r="J518" i="4"/>
  <c r="J467" i="4"/>
  <c r="H577" i="4"/>
  <c r="H408" i="4"/>
  <c r="J644" i="4"/>
  <c r="J383" i="4"/>
  <c r="J696" i="4"/>
  <c r="I514" i="4"/>
  <c r="K573" i="4"/>
  <c r="K588" i="4"/>
  <c r="K400" i="4"/>
  <c r="J686" i="4"/>
  <c r="K566" i="4"/>
  <c r="K572" i="4"/>
  <c r="K398" i="4"/>
  <c r="K421" i="4"/>
  <c r="K620" i="4"/>
  <c r="I389" i="4"/>
  <c r="I415" i="4"/>
  <c r="I431" i="4"/>
  <c r="I435" i="4"/>
  <c r="I451" i="4"/>
  <c r="I637" i="4"/>
  <c r="H644" i="4"/>
  <c r="H649" i="4"/>
  <c r="J606" i="4"/>
  <c r="H671" i="4"/>
  <c r="J394" i="4"/>
  <c r="J493" i="4"/>
  <c r="H440" i="4"/>
  <c r="H563" i="4"/>
  <c r="H519" i="4"/>
  <c r="H485" i="4"/>
  <c r="H640" i="4"/>
  <c r="J471" i="4"/>
  <c r="J608" i="4"/>
  <c r="H589" i="4"/>
  <c r="J585" i="4"/>
  <c r="J406" i="4"/>
  <c r="H578" i="4"/>
  <c r="I511" i="4"/>
  <c r="I691" i="4"/>
  <c r="H526" i="4"/>
  <c r="H702" i="4"/>
  <c r="I453" i="4"/>
  <c r="H471" i="4"/>
  <c r="H479" i="4"/>
  <c r="J420" i="4"/>
  <c r="H680" i="4"/>
  <c r="J494" i="4"/>
  <c r="H669" i="4"/>
  <c r="I515" i="4"/>
  <c r="J521" i="4"/>
  <c r="K577" i="4"/>
  <c r="H414" i="4"/>
  <c r="H667" i="4"/>
  <c r="I441" i="4"/>
  <c r="J511" i="4"/>
  <c r="H468" i="4"/>
  <c r="J509" i="4"/>
  <c r="I659" i="4"/>
  <c r="H690" i="4"/>
  <c r="J400" i="4"/>
  <c r="I473" i="4"/>
  <c r="H641" i="4"/>
  <c r="H652" i="4"/>
  <c r="K677" i="4"/>
  <c r="H390" i="4"/>
  <c r="H495" i="4"/>
  <c r="J508" i="4"/>
  <c r="H509" i="4"/>
  <c r="K430" i="4"/>
  <c r="J472" i="4"/>
  <c r="I642" i="4"/>
  <c r="K433" i="4"/>
  <c r="I699" i="4"/>
  <c r="J442" i="4"/>
  <c r="J478" i="4"/>
  <c r="I655" i="4"/>
  <c r="J571" i="4"/>
  <c r="G1103" i="4"/>
  <c r="F1227" i="4"/>
  <c r="J939" i="4"/>
  <c r="G1394" i="4"/>
  <c r="K1303" i="4"/>
  <c r="K1229" i="4"/>
  <c r="K1394" i="4"/>
  <c r="E1394" i="4"/>
  <c r="J1062" i="4"/>
  <c r="J1064" i="4"/>
  <c r="F1229" i="4"/>
  <c r="K1172" i="4"/>
  <c r="K1150" i="4"/>
  <c r="I405" i="4"/>
  <c r="I403" i="4"/>
  <c r="I605" i="4"/>
  <c r="I449" i="4"/>
  <c r="J972" i="4"/>
  <c r="J674" i="4"/>
  <c r="F1374" i="4"/>
  <c r="F1366" i="4"/>
  <c r="J477" i="4"/>
  <c r="H646" i="4"/>
  <c r="F1306" i="4"/>
  <c r="E1273" i="4"/>
  <c r="K485" i="4"/>
  <c r="K578" i="4"/>
  <c r="H525" i="4"/>
  <c r="H701" i="4"/>
  <c r="I573" i="4"/>
  <c r="I567" i="4"/>
  <c r="H510" i="4"/>
  <c r="H661" i="4"/>
  <c r="I443" i="4"/>
  <c r="H402" i="4"/>
  <c r="I399" i="4"/>
  <c r="H565" i="4"/>
  <c r="I687" i="4"/>
  <c r="I609" i="4"/>
  <c r="J626" i="4"/>
  <c r="J638" i="4"/>
  <c r="K676" i="4"/>
  <c r="K664" i="4"/>
  <c r="I500" i="4"/>
  <c r="I506" i="4"/>
  <c r="I682" i="4"/>
  <c r="I478" i="4"/>
  <c r="I666" i="4"/>
  <c r="K660" i="4"/>
  <c r="K648" i="4"/>
  <c r="K604" i="4"/>
  <c r="K428" i="4"/>
  <c r="K490" i="4"/>
  <c r="K478" i="4"/>
  <c r="I591" i="4"/>
  <c r="I457" i="4"/>
  <c r="I633" i="4"/>
  <c r="I461" i="4"/>
  <c r="J464" i="4"/>
  <c r="J476" i="4"/>
  <c r="H674" i="4"/>
  <c r="H662" i="4"/>
  <c r="J504" i="4"/>
  <c r="J680" i="4"/>
  <c r="H700" i="4"/>
  <c r="H512" i="4"/>
  <c r="H601" i="4"/>
  <c r="H437" i="4"/>
  <c r="H614" i="4"/>
  <c r="H602" i="4"/>
  <c r="J681" i="4"/>
  <c r="J505" i="4"/>
  <c r="J588" i="4"/>
  <c r="J600" i="4"/>
  <c r="H517" i="4"/>
  <c r="H681" i="4"/>
  <c r="H504" i="4"/>
  <c r="J666" i="4"/>
  <c r="J678" i="4"/>
  <c r="J490" i="4"/>
  <c r="J675" i="4"/>
  <c r="J487" i="4"/>
  <c r="J483" i="4"/>
  <c r="J495" i="4"/>
  <c r="J470" i="4"/>
  <c r="J646" i="4"/>
  <c r="J402" i="4"/>
  <c r="J578" i="4"/>
  <c r="J401" i="4"/>
  <c r="J577" i="4"/>
  <c r="J589" i="4"/>
  <c r="H400" i="4"/>
  <c r="H412" i="4"/>
  <c r="H570" i="4"/>
  <c r="H394" i="4"/>
  <c r="H520" i="4"/>
  <c r="H696" i="4"/>
  <c r="H457" i="4"/>
  <c r="H635" i="4"/>
  <c r="H467" i="4"/>
  <c r="H695" i="4"/>
  <c r="H384" i="4"/>
  <c r="H507" i="4"/>
  <c r="I625" i="4"/>
  <c r="I671" i="4"/>
  <c r="I452" i="4"/>
  <c r="I577" i="4"/>
  <c r="H639" i="4"/>
  <c r="J697" i="4"/>
  <c r="H642" i="4"/>
  <c r="J492" i="4"/>
  <c r="H683" i="4"/>
  <c r="H631" i="4"/>
  <c r="H688" i="4"/>
  <c r="K654" i="4"/>
  <c r="H416" i="4"/>
  <c r="H429" i="4"/>
  <c r="I603" i="4"/>
  <c r="K666" i="4"/>
  <c r="J387" i="4"/>
  <c r="H654" i="4"/>
  <c r="H591" i="4"/>
  <c r="I512" i="4"/>
  <c r="J684" i="4"/>
  <c r="H616" i="4"/>
  <c r="H516" i="4"/>
  <c r="H628" i="4"/>
  <c r="J484" i="4"/>
  <c r="H505" i="4"/>
  <c r="H438" i="4"/>
  <c r="J570" i="4"/>
  <c r="J412" i="4"/>
  <c r="J458" i="4"/>
  <c r="H500" i="4"/>
  <c r="J395" i="4"/>
  <c r="J499" i="4"/>
  <c r="I675" i="4"/>
  <c r="K488" i="4"/>
  <c r="H664" i="4"/>
  <c r="H613" i="4"/>
  <c r="I564" i="4"/>
  <c r="H693" i="4"/>
  <c r="J669" i="4"/>
  <c r="H426" i="4"/>
  <c r="J414" i="4"/>
  <c r="J502" i="4"/>
  <c r="J496" i="4"/>
  <c r="J513" i="4"/>
  <c r="J525" i="4"/>
  <c r="H497" i="4"/>
  <c r="K422" i="4"/>
  <c r="K590" i="4"/>
  <c r="K424" i="4"/>
  <c r="I579" i="4"/>
  <c r="I583" i="4"/>
  <c r="I401" i="4"/>
  <c r="I581" i="4"/>
  <c r="I597" i="4"/>
  <c r="I599" i="4"/>
  <c r="I427" i="4"/>
  <c r="I613" i="4"/>
  <c r="I623" i="4"/>
  <c r="I627" i="4"/>
  <c r="I465" i="4"/>
  <c r="H484" i="4"/>
  <c r="J662" i="4"/>
  <c r="H643" i="4"/>
  <c r="H663" i="4"/>
  <c r="H388" i="4"/>
  <c r="J418" i="4"/>
  <c r="G1392" i="4"/>
  <c r="H1062" i="4"/>
  <c r="K495" i="4"/>
  <c r="K671" i="4"/>
  <c r="I631" i="4"/>
  <c r="I643" i="4"/>
  <c r="I471" i="4"/>
  <c r="I459" i="4"/>
  <c r="F1162" i="4"/>
  <c r="J997" i="4"/>
  <c r="H480" i="4"/>
  <c r="H656" i="4"/>
  <c r="H946" i="4"/>
  <c r="G1276" i="4"/>
  <c r="G1114" i="4"/>
  <c r="H937" i="4"/>
  <c r="G1267" i="4"/>
  <c r="G1269" i="4"/>
  <c r="F1365" i="4"/>
  <c r="F1200" i="4"/>
  <c r="I1039" i="4"/>
  <c r="I1381" i="4" s="1"/>
  <c r="E1381" i="4"/>
  <c r="G1169" i="4"/>
  <c r="H992" i="4"/>
  <c r="F1156" i="4"/>
  <c r="H979" i="4"/>
  <c r="J1040" i="4"/>
  <c r="E1382" i="4"/>
  <c r="I1038" i="4"/>
  <c r="E1380" i="4"/>
  <c r="E1379" i="4"/>
  <c r="E1214" i="4"/>
  <c r="J1037" i="4"/>
  <c r="E1202" i="4"/>
  <c r="J486" i="4"/>
  <c r="J1031" i="4"/>
  <c r="E1361" i="4"/>
  <c r="H1027" i="4"/>
  <c r="F1357" i="4"/>
  <c r="G1187" i="4"/>
  <c r="H1022" i="4"/>
  <c r="I1023" i="4"/>
  <c r="E1353" i="4"/>
  <c r="E1188" i="4"/>
  <c r="K586" i="4"/>
  <c r="K598" i="4"/>
  <c r="I433" i="4"/>
  <c r="H496" i="4"/>
  <c r="K612" i="4"/>
  <c r="H499" i="4"/>
  <c r="F1350" i="4"/>
  <c r="I688" i="4"/>
  <c r="H982" i="4"/>
  <c r="F1278" i="4"/>
  <c r="J940" i="4"/>
  <c r="I455" i="4"/>
  <c r="H660" i="4"/>
  <c r="I437" i="4"/>
  <c r="I423" i="4"/>
  <c r="J430" i="4"/>
  <c r="I481" i="4"/>
  <c r="J625" i="4"/>
  <c r="J565" i="4"/>
  <c r="I510" i="4"/>
  <c r="J650" i="4"/>
  <c r="I469" i="4"/>
  <c r="K476" i="4"/>
  <c r="I522" i="4"/>
  <c r="F1315" i="4"/>
  <c r="I509" i="4"/>
  <c r="J925" i="4"/>
  <c r="E1336" i="4"/>
  <c r="H679" i="4"/>
  <c r="G1227" i="4"/>
  <c r="J928" i="4"/>
  <c r="G1226" i="4"/>
  <c r="I496" i="4"/>
  <c r="I660" i="4"/>
  <c r="J995" i="4"/>
  <c r="F1270" i="4"/>
  <c r="F1185" i="4"/>
  <c r="F1364" i="4"/>
  <c r="F1381" i="4"/>
  <c r="F1314" i="4"/>
  <c r="H1032" i="4"/>
  <c r="E1359" i="4"/>
  <c r="F1355" i="4"/>
  <c r="F1292" i="4"/>
  <c r="J962" i="4"/>
  <c r="E1158" i="4"/>
  <c r="E1311" i="4"/>
  <c r="G1160" i="4"/>
  <c r="G1313" i="4"/>
  <c r="G1325" i="4"/>
  <c r="F1204" i="4"/>
  <c r="I490" i="4"/>
  <c r="I388" i="4"/>
  <c r="J408" i="4"/>
  <c r="F1298" i="4"/>
  <c r="F1383" i="4"/>
  <c r="E1197" i="4"/>
  <c r="H962" i="4"/>
  <c r="E1217" i="4"/>
  <c r="J438" i="4"/>
  <c r="F1336" i="4"/>
  <c r="I1298" i="4"/>
  <c r="I619" i="4"/>
  <c r="G1287" i="4"/>
  <c r="H465" i="4"/>
  <c r="J498" i="4"/>
  <c r="F1218" i="4"/>
  <c r="F1201" i="4"/>
  <c r="J661" i="4"/>
  <c r="F1195" i="4"/>
  <c r="E1194" i="4"/>
  <c r="J665" i="4"/>
  <c r="H470" i="4"/>
  <c r="H1018" i="4"/>
  <c r="F1179" i="4"/>
  <c r="K397" i="4"/>
  <c r="K1103" i="4"/>
  <c r="J1061" i="4"/>
  <c r="J1391" i="4" s="1"/>
  <c r="I413" i="4"/>
  <c r="K1298" i="4"/>
  <c r="G1104" i="4"/>
  <c r="H672" i="4"/>
  <c r="H498" i="4"/>
  <c r="J452" i="4"/>
  <c r="G841" i="4"/>
  <c r="G838" i="4"/>
  <c r="G1382" i="4"/>
  <c r="H1031" i="4"/>
  <c r="J652" i="4"/>
  <c r="G1351" i="4"/>
  <c r="H473" i="4"/>
  <c r="E826" i="4"/>
  <c r="J473" i="4"/>
  <c r="H472" i="4"/>
  <c r="H1008" i="4"/>
  <c r="E1349" i="4"/>
  <c r="F1348" i="4"/>
  <c r="J749" i="4"/>
  <c r="H590" i="4"/>
  <c r="G1292" i="4"/>
  <c r="H576" i="4"/>
  <c r="I575" i="4"/>
  <c r="J407" i="4"/>
  <c r="E1105" i="4"/>
  <c r="I569" i="4"/>
  <c r="E1108" i="4"/>
  <c r="J392" i="4"/>
  <c r="H389" i="4"/>
  <c r="F879" i="4"/>
  <c r="K1317" i="4"/>
  <c r="K639" i="4"/>
  <c r="K1186" i="4"/>
  <c r="K1339" i="4"/>
  <c r="H450" i="4"/>
  <c r="I568" i="4"/>
  <c r="G1391" i="4"/>
  <c r="K1139" i="4"/>
  <c r="K820" i="4"/>
  <c r="K1160" i="4"/>
  <c r="K1137" i="4"/>
  <c r="K1280" i="4"/>
  <c r="I870" i="4"/>
  <c r="F1125" i="4"/>
  <c r="G1289" i="4"/>
  <c r="E1348" i="4"/>
  <c r="H997" i="4"/>
  <c r="H985" i="4"/>
  <c r="G1304" i="4"/>
  <c r="E836" i="4"/>
  <c r="G1368" i="4"/>
  <c r="G1209" i="4"/>
  <c r="E838" i="4"/>
  <c r="E1384" i="4"/>
  <c r="I1054" i="4"/>
  <c r="E1219" i="4"/>
  <c r="G1165" i="4"/>
  <c r="I1334" i="4"/>
  <c r="F891" i="4"/>
  <c r="H771" i="4"/>
  <c r="I593" i="4"/>
  <c r="J982" i="4"/>
  <c r="F1312" i="4"/>
  <c r="E901" i="4"/>
  <c r="E905" i="4"/>
  <c r="J781" i="4"/>
  <c r="G869" i="4"/>
  <c r="G813" i="4"/>
  <c r="G803" i="4"/>
  <c r="G863" i="4"/>
  <c r="E1109" i="4"/>
  <c r="E1121" i="4"/>
  <c r="J954" i="4"/>
  <c r="F1284" i="4"/>
  <c r="G1204" i="4"/>
  <c r="G1216" i="4"/>
  <c r="F899" i="4"/>
  <c r="H927" i="4"/>
  <c r="J921" i="4"/>
  <c r="G1335" i="4"/>
  <c r="G1323" i="4"/>
  <c r="G1158" i="4"/>
  <c r="H993" i="4"/>
  <c r="G1170" i="4"/>
  <c r="K1373" i="4"/>
  <c r="K1385" i="4"/>
  <c r="K1220" i="4"/>
  <c r="H924" i="4"/>
  <c r="G902" i="4"/>
  <c r="G842" i="4"/>
  <c r="E1212" i="4"/>
  <c r="H758" i="4"/>
  <c r="F839" i="4"/>
  <c r="J1048" i="4"/>
  <c r="F1378" i="4"/>
  <c r="I1046" i="4"/>
  <c r="I1376" i="4" s="1"/>
  <c r="E1376" i="4"/>
  <c r="I1044" i="4"/>
  <c r="E1221" i="4"/>
  <c r="J1044" i="4"/>
  <c r="G1372" i="4"/>
  <c r="G1207" i="4"/>
  <c r="I1041" i="4"/>
  <c r="I1371" i="4" s="1"/>
  <c r="E1206" i="4"/>
  <c r="J1038" i="4"/>
  <c r="F1380" i="4"/>
  <c r="G1364" i="4"/>
  <c r="H1034" i="4"/>
  <c r="G1199" i="4"/>
  <c r="F893" i="4"/>
  <c r="H773" i="4"/>
  <c r="F833" i="4"/>
  <c r="E1207" i="4"/>
  <c r="E1372" i="4"/>
  <c r="G1192" i="4"/>
  <c r="G1357" i="4"/>
  <c r="G1189" i="4"/>
  <c r="H1024" i="4"/>
  <c r="G1201" i="4"/>
  <c r="F830" i="4"/>
  <c r="H770" i="4"/>
  <c r="J770" i="4"/>
  <c r="G830" i="4"/>
  <c r="G890" i="4"/>
  <c r="J1021" i="4"/>
  <c r="F1351" i="4"/>
  <c r="I1021" i="4"/>
  <c r="I1363" i="4" s="1"/>
  <c r="E1363" i="4"/>
  <c r="E1186" i="4"/>
  <c r="H769" i="4"/>
  <c r="F829" i="4"/>
  <c r="G1346" i="4"/>
  <c r="G1181" i="4"/>
  <c r="H1015" i="4"/>
  <c r="H767" i="4"/>
  <c r="G887" i="4"/>
  <c r="G827" i="4"/>
  <c r="I1012" i="4"/>
  <c r="E1177" i="4"/>
  <c r="F824" i="4"/>
  <c r="F884" i="4"/>
  <c r="H764" i="4"/>
  <c r="I1005" i="4"/>
  <c r="I1170" i="4" s="1"/>
  <c r="E1170" i="4"/>
  <c r="H762" i="4"/>
  <c r="F882" i="4"/>
  <c r="F822" i="4"/>
  <c r="J762" i="4"/>
  <c r="F878" i="4"/>
  <c r="F874" i="4"/>
  <c r="I753" i="4"/>
  <c r="E877" i="4"/>
  <c r="E1299" i="4"/>
  <c r="E1134" i="4"/>
  <c r="F1129" i="4"/>
  <c r="H964" i="4"/>
  <c r="F1294" i="4"/>
  <c r="G810" i="4"/>
  <c r="G870" i="4"/>
  <c r="J959" i="4"/>
  <c r="F1289" i="4"/>
  <c r="F1121" i="4"/>
  <c r="J956" i="4"/>
  <c r="H954" i="4"/>
  <c r="G1284" i="4"/>
  <c r="J745" i="4"/>
  <c r="F1112" i="4"/>
  <c r="F1277" i="4"/>
  <c r="E1268" i="4"/>
  <c r="I938" i="4"/>
  <c r="F1114" i="4"/>
  <c r="F1267" i="4"/>
  <c r="F1101" i="4"/>
  <c r="J740" i="4"/>
  <c r="F800" i="4"/>
  <c r="F860" i="4"/>
  <c r="F1263" i="4"/>
  <c r="J744" i="4"/>
  <c r="H670" i="4"/>
  <c r="F1216" i="4"/>
  <c r="G1279" i="4"/>
  <c r="F1167" i="4"/>
  <c r="E1286" i="4"/>
  <c r="J929" i="4"/>
  <c r="E1127" i="4"/>
  <c r="F1290" i="4"/>
  <c r="E1223" i="4"/>
  <c r="E827" i="4"/>
  <c r="I563" i="4"/>
  <c r="H617" i="4"/>
  <c r="J1060" i="4"/>
  <c r="J771" i="4"/>
  <c r="G834" i="4"/>
  <c r="I766" i="4"/>
  <c r="E886" i="4"/>
  <c r="I1030" i="4"/>
  <c r="I1360" i="4" s="1"/>
  <c r="G1172" i="4"/>
  <c r="G901" i="4"/>
  <c r="I762" i="4"/>
  <c r="I822" i="4" s="1"/>
  <c r="G809" i="4"/>
  <c r="F864" i="4"/>
  <c r="G865" i="4"/>
  <c r="H1044" i="4"/>
  <c r="G1214" i="4"/>
  <c r="F1327" i="4"/>
  <c r="F1170" i="4"/>
  <c r="J1006" i="4"/>
  <c r="H655" i="4"/>
  <c r="J663" i="4"/>
  <c r="K1151" i="4"/>
  <c r="K1271" i="4"/>
  <c r="G1112" i="4"/>
  <c r="E808" i="4"/>
  <c r="E812" i="4"/>
  <c r="E823" i="4"/>
  <c r="E887" i="4"/>
  <c r="F868" i="4"/>
  <c r="I425" i="4"/>
  <c r="H933" i="4"/>
  <c r="J933" i="4"/>
  <c r="J596" i="4"/>
  <c r="J782" i="4"/>
  <c r="I571" i="4"/>
  <c r="E1277" i="4"/>
  <c r="G1266" i="4"/>
  <c r="G1278" i="4"/>
  <c r="E1106" i="4"/>
  <c r="G1119" i="4"/>
  <c r="J1036" i="4"/>
  <c r="H1042" i="4"/>
  <c r="F1373" i="4"/>
  <c r="J1035" i="4"/>
  <c r="J1200" i="4" s="1"/>
  <c r="E1211" i="4"/>
  <c r="G1205" i="4"/>
  <c r="F844" i="4"/>
  <c r="J679" i="4"/>
  <c r="F842" i="4"/>
  <c r="H994" i="4"/>
  <c r="H458" i="4"/>
  <c r="E1383" i="4"/>
  <c r="G1183" i="4"/>
  <c r="E1191" i="4"/>
  <c r="J983" i="4"/>
  <c r="E1160" i="4"/>
  <c r="J620" i="4"/>
  <c r="F809" i="4"/>
  <c r="H1025" i="4"/>
  <c r="J1028" i="4"/>
  <c r="E1322" i="4"/>
  <c r="G820" i="4"/>
  <c r="K484" i="4"/>
  <c r="G885" i="4"/>
  <c r="K1283" i="4"/>
  <c r="J575" i="4"/>
  <c r="J668" i="4"/>
  <c r="I417" i="4"/>
  <c r="H452" i="4"/>
  <c r="H508" i="4"/>
  <c r="J503" i="4"/>
  <c r="I447" i="4"/>
  <c r="G1151" i="4"/>
  <c r="J614" i="4"/>
  <c r="F1377" i="4"/>
  <c r="G1196" i="4"/>
  <c r="J1026" i="4"/>
  <c r="F1372" i="4"/>
  <c r="G836" i="4"/>
  <c r="K483" i="4"/>
  <c r="I1133" i="4"/>
  <c r="I501" i="4"/>
  <c r="K1188" i="4"/>
  <c r="J640" i="4"/>
  <c r="I391" i="4"/>
  <c r="G1348" i="4"/>
  <c r="F1370" i="4"/>
  <c r="H608" i="4"/>
  <c r="K1114" i="4"/>
  <c r="F1359" i="4"/>
  <c r="J1029" i="4"/>
  <c r="E1368" i="4"/>
  <c r="I1026" i="4"/>
  <c r="I1191" i="4" s="1"/>
  <c r="G1367" i="4"/>
  <c r="F1360" i="4"/>
  <c r="H668" i="4"/>
  <c r="E841" i="4"/>
  <c r="I773" i="4"/>
  <c r="E833" i="4"/>
  <c r="H559" i="4"/>
  <c r="F813" i="4"/>
  <c r="J944" i="4"/>
  <c r="F1275" i="4"/>
  <c r="J399" i="4"/>
  <c r="E1292" i="4"/>
  <c r="E1280" i="4"/>
  <c r="E800" i="4"/>
  <c r="F1309" i="4"/>
  <c r="I639" i="4"/>
  <c r="J964" i="4"/>
  <c r="G1135" i="4"/>
  <c r="J604" i="4"/>
  <c r="F1288" i="4"/>
  <c r="I390" i="4"/>
  <c r="H974" i="4"/>
  <c r="J667" i="4"/>
  <c r="H684" i="4"/>
  <c r="E894" i="4"/>
  <c r="J656" i="4"/>
  <c r="I585" i="4"/>
  <c r="J432" i="4"/>
  <c r="J1019" i="4"/>
  <c r="G1358" i="4"/>
  <c r="I782" i="4"/>
  <c r="G1349" i="4"/>
  <c r="F1264" i="4"/>
  <c r="K1282" i="4"/>
  <c r="F888" i="4"/>
  <c r="F1111" i="4"/>
  <c r="I944" i="4"/>
  <c r="I1121" i="4" s="1"/>
  <c r="G1290" i="4"/>
  <c r="G1115" i="4"/>
  <c r="E1117" i="4"/>
  <c r="J583" i="4"/>
  <c r="G1147" i="4"/>
  <c r="F1282" i="4"/>
  <c r="F1117" i="4"/>
  <c r="H1041" i="4"/>
  <c r="H740" i="4"/>
  <c r="I1169" i="4"/>
  <c r="K1159" i="4"/>
  <c r="K412" i="4"/>
  <c r="E1351" i="4"/>
  <c r="G891" i="4"/>
  <c r="H775" i="4"/>
  <c r="H899" i="4" s="1"/>
  <c r="I745" i="4"/>
  <c r="H1039" i="4"/>
  <c r="H1051" i="4"/>
  <c r="K1314" i="4"/>
  <c r="E1313" i="4"/>
  <c r="J980" i="4"/>
  <c r="G1150" i="4"/>
  <c r="J698" i="4"/>
  <c r="K609" i="4"/>
  <c r="I467" i="4"/>
  <c r="G1281" i="4"/>
  <c r="E1352" i="4"/>
  <c r="H961" i="4"/>
  <c r="F1296" i="4"/>
  <c r="H392" i="4"/>
  <c r="E1378" i="4"/>
  <c r="H1017" i="4"/>
  <c r="G1194" i="4"/>
  <c r="F1310" i="4"/>
  <c r="I409" i="4"/>
  <c r="E1216" i="4"/>
  <c r="F1158" i="4"/>
  <c r="H1007" i="4"/>
  <c r="F1349" i="4"/>
  <c r="I1016" i="4"/>
  <c r="H483" i="4"/>
  <c r="H487" i="4"/>
  <c r="I1352" i="4"/>
  <c r="E1195" i="4"/>
  <c r="G1200" i="4"/>
  <c r="F1176" i="4"/>
  <c r="H415" i="4"/>
  <c r="J1022" i="4"/>
  <c r="F1203" i="4"/>
  <c r="F1191" i="4"/>
  <c r="E1201" i="4"/>
  <c r="E1209" i="4"/>
  <c r="E1374" i="4"/>
  <c r="E1342" i="4"/>
  <c r="F1168" i="4"/>
  <c r="J923" i="4"/>
  <c r="G1312" i="4"/>
  <c r="K634" i="4"/>
  <c r="J968" i="4"/>
  <c r="G1296" i="4"/>
  <c r="I607" i="4"/>
  <c r="J520" i="4"/>
  <c r="F1141" i="4"/>
  <c r="I1375" i="4"/>
  <c r="G1384" i="4"/>
  <c r="H921" i="4"/>
  <c r="J628" i="4"/>
  <c r="I677" i="4"/>
  <c r="J390" i="4"/>
  <c r="J936" i="4"/>
  <c r="F1266" i="4"/>
  <c r="E1270" i="4"/>
  <c r="I940" i="4"/>
  <c r="I1105" i="4" s="1"/>
  <c r="G1211" i="4"/>
  <c r="H1054" i="4"/>
  <c r="I641" i="4"/>
  <c r="K600" i="4"/>
  <c r="J590" i="4"/>
  <c r="J488" i="4"/>
  <c r="J676" i="4"/>
  <c r="I611" i="4"/>
  <c r="J582" i="4"/>
  <c r="K472" i="4"/>
  <c r="J497" i="4"/>
  <c r="I393" i="4"/>
  <c r="I587" i="4"/>
  <c r="I520" i="4"/>
  <c r="I407" i="4"/>
  <c r="J413" i="4"/>
  <c r="J594" i="4"/>
  <c r="I601" i="4"/>
  <c r="I653" i="4"/>
  <c r="I421" i="4"/>
  <c r="I673" i="4"/>
  <c r="I489" i="4"/>
  <c r="H686" i="4"/>
  <c r="I689" i="4"/>
  <c r="K698" i="4"/>
  <c r="I810" i="4"/>
  <c r="J481" i="4"/>
  <c r="H413" i="4"/>
  <c r="J450" i="4"/>
  <c r="J474" i="4"/>
  <c r="I645" i="4"/>
  <c r="K500" i="4"/>
  <c r="I576" i="4"/>
  <c r="J1014" i="4"/>
  <c r="K387" i="4"/>
  <c r="I477" i="4"/>
  <c r="J786" i="4"/>
  <c r="F1323" i="4"/>
  <c r="J938" i="4"/>
  <c r="G1307" i="4"/>
  <c r="I1210" i="4"/>
  <c r="H461" i="4"/>
  <c r="I683" i="4"/>
  <c r="K653" i="4"/>
  <c r="F835" i="4"/>
  <c r="J769" i="4"/>
  <c r="H743" i="4"/>
  <c r="E860" i="4"/>
  <c r="E1295" i="4"/>
  <c r="G1122" i="4"/>
  <c r="G1316" i="4"/>
  <c r="G1330" i="4"/>
  <c r="I429" i="4"/>
  <c r="J637" i="4"/>
  <c r="J485" i="4"/>
  <c r="H1061" i="4"/>
  <c r="H1403" i="4" s="1"/>
  <c r="F825" i="4"/>
  <c r="F906" i="4"/>
  <c r="F889" i="4"/>
  <c r="F886" i="4"/>
  <c r="F1226" i="4"/>
  <c r="J444" i="4"/>
  <c r="E1141" i="4"/>
  <c r="G873" i="4"/>
  <c r="G1354" i="4"/>
  <c r="J1039" i="4"/>
  <c r="H1033" i="4"/>
  <c r="G1154" i="4"/>
  <c r="E1298" i="4"/>
  <c r="G1134" i="4"/>
  <c r="K1267" i="4"/>
  <c r="I1320" i="4"/>
  <c r="H941" i="4"/>
  <c r="E817" i="4"/>
  <c r="I1272" i="4"/>
  <c r="F1104" i="4"/>
  <c r="F1283" i="4"/>
  <c r="E873" i="4"/>
  <c r="K1125" i="4"/>
  <c r="E869" i="4"/>
  <c r="G1299" i="4"/>
  <c r="E1307" i="4"/>
  <c r="F1118" i="4"/>
  <c r="F1353" i="4"/>
  <c r="G1127" i="4"/>
  <c r="E813" i="4"/>
  <c r="I740" i="4"/>
  <c r="I800" i="4" s="1"/>
  <c r="I1006" i="4"/>
  <c r="I1336" i="4" s="1"/>
  <c r="E872" i="4"/>
  <c r="G1111" i="4"/>
  <c r="G1116" i="4"/>
  <c r="F1210" i="4"/>
  <c r="G1366" i="4"/>
  <c r="J673" i="4"/>
  <c r="G1128" i="4"/>
  <c r="F1356" i="4"/>
  <c r="J500" i="4"/>
  <c r="E1200" i="4"/>
  <c r="J1000" i="4"/>
  <c r="F1147" i="4"/>
  <c r="G1153" i="4"/>
  <c r="F1297" i="4"/>
  <c r="F1102" i="4"/>
  <c r="F1186" i="4"/>
  <c r="H1048" i="4"/>
  <c r="F1198" i="4"/>
  <c r="E1366" i="4"/>
  <c r="J1063" i="4"/>
  <c r="F1393" i="4"/>
  <c r="F1228" i="4"/>
  <c r="I397" i="4"/>
  <c r="I419" i="4"/>
  <c r="I615" i="4"/>
  <c r="I647" i="4"/>
  <c r="G1186" i="4"/>
  <c r="H1009" i="4"/>
  <c r="E885" i="4"/>
  <c r="E825" i="4"/>
  <c r="F1174" i="4"/>
  <c r="G1173" i="4"/>
  <c r="G1338" i="4"/>
  <c r="F1368" i="4"/>
  <c r="H564" i="4"/>
  <c r="H425" i="4"/>
  <c r="H750" i="4"/>
  <c r="J750" i="4"/>
  <c r="H940" i="4"/>
  <c r="E1364" i="4"/>
  <c r="E1213" i="4"/>
  <c r="G1217" i="4"/>
  <c r="J1054" i="4"/>
  <c r="F1219" i="4"/>
  <c r="F817" i="4"/>
  <c r="J757" i="4"/>
  <c r="F877" i="4"/>
  <c r="H757" i="4"/>
  <c r="I761" i="4"/>
  <c r="E821" i="4"/>
  <c r="E881" i="4"/>
  <c r="J761" i="4"/>
  <c r="I783" i="4"/>
  <c r="E903" i="4"/>
  <c r="K1384" i="4"/>
  <c r="K1219" i="4"/>
  <c r="F1149" i="4"/>
  <c r="G877" i="4"/>
  <c r="G817" i="4"/>
  <c r="E809" i="4"/>
  <c r="I749" i="4"/>
  <c r="F1293" i="4"/>
  <c r="G815" i="4"/>
  <c r="G871" i="4"/>
  <c r="F821" i="4"/>
  <c r="G1162" i="4"/>
  <c r="F905" i="4"/>
  <c r="F845" i="4"/>
  <c r="F818" i="4"/>
  <c r="G1228" i="4"/>
  <c r="G1393" i="4"/>
  <c r="H1063" i="4"/>
  <c r="F1375" i="4"/>
  <c r="F897" i="4"/>
  <c r="F901" i="4"/>
  <c r="F837" i="4"/>
  <c r="J777" i="4"/>
  <c r="F1207" i="4"/>
  <c r="G1206" i="4"/>
  <c r="I1040" i="4"/>
  <c r="E1370" i="4"/>
  <c r="J489" i="4"/>
  <c r="F834" i="4"/>
  <c r="G1198" i="4"/>
  <c r="G1210" i="4"/>
  <c r="J659" i="4"/>
  <c r="J1032" i="4"/>
  <c r="F1197" i="4"/>
  <c r="H1030" i="4"/>
  <c r="G1360" i="4"/>
  <c r="G1195" i="4"/>
  <c r="I1031" i="4"/>
  <c r="I1208" i="4" s="1"/>
  <c r="E1196" i="4"/>
  <c r="H1029" i="4"/>
  <c r="E1358" i="4"/>
  <c r="E1193" i="4"/>
  <c r="I1028" i="4"/>
  <c r="F1192" i="4"/>
  <c r="E1192" i="4"/>
  <c r="E1357" i="4"/>
  <c r="F1188" i="4"/>
  <c r="H650" i="4"/>
  <c r="H474" i="4"/>
  <c r="J649" i="4"/>
  <c r="H648" i="4"/>
  <c r="G889" i="4"/>
  <c r="G829" i="4"/>
  <c r="E1185" i="4"/>
  <c r="I1020" i="4"/>
  <c r="I1197" i="4" s="1"/>
  <c r="H469" i="4"/>
  <c r="H645" i="4"/>
  <c r="F828" i="4"/>
  <c r="G828" i="4"/>
  <c r="G888" i="4"/>
  <c r="J1017" i="4"/>
  <c r="I1017" i="4"/>
  <c r="I1359" i="4" s="1"/>
  <c r="G1356" i="4"/>
  <c r="H1014" i="4"/>
  <c r="E1343" i="4"/>
  <c r="I1013" i="4"/>
  <c r="F1189" i="4"/>
  <c r="F1177" i="4"/>
  <c r="H766" i="4"/>
  <c r="F1347" i="4"/>
  <c r="F1335" i="4"/>
  <c r="J1005" i="4"/>
  <c r="G1334" i="4"/>
  <c r="I973" i="4"/>
  <c r="I1315" i="4" s="1"/>
  <c r="E1138" i="4"/>
  <c r="G1293" i="4"/>
  <c r="H963" i="4"/>
  <c r="G1291" i="4"/>
  <c r="G1303" i="4"/>
  <c r="H955" i="4"/>
  <c r="G1132" i="4"/>
  <c r="J747" i="4"/>
  <c r="H952" i="4"/>
  <c r="G1282" i="4"/>
  <c r="F806" i="4"/>
  <c r="H746" i="4"/>
  <c r="F866" i="4"/>
  <c r="E1293" i="4"/>
  <c r="E1128" i="4"/>
  <c r="H744" i="4"/>
  <c r="G864" i="4"/>
  <c r="G804" i="4"/>
  <c r="E807" i="4"/>
  <c r="F1107" i="4"/>
  <c r="J942" i="4"/>
  <c r="J568" i="4"/>
  <c r="F862" i="4"/>
  <c r="J742" i="4"/>
  <c r="F802" i="4"/>
  <c r="F1281" i="4"/>
  <c r="E866" i="4"/>
  <c r="E806" i="4"/>
  <c r="I937" i="4"/>
  <c r="I1267" i="4" s="1"/>
  <c r="E1102" i="4"/>
  <c r="F1273" i="4"/>
  <c r="J931" i="4"/>
  <c r="H930" i="4"/>
  <c r="H739" i="4"/>
  <c r="G833" i="4"/>
  <c r="H1011" i="4"/>
  <c r="G1197" i="4"/>
  <c r="G1175" i="4"/>
  <c r="F1128" i="4"/>
  <c r="H956" i="4"/>
  <c r="F1131" i="4"/>
  <c r="E1198" i="4"/>
  <c r="G1376" i="4"/>
  <c r="J752" i="4"/>
  <c r="F1115" i="4"/>
  <c r="F841" i="4"/>
  <c r="J754" i="4"/>
  <c r="G1294" i="4"/>
  <c r="E1388" i="4"/>
  <c r="H1036" i="4"/>
  <c r="F881" i="4"/>
  <c r="G1305" i="4"/>
  <c r="F1215" i="4"/>
  <c r="F1222" i="4"/>
  <c r="E816" i="4"/>
  <c r="K448" i="4"/>
  <c r="I464" i="4"/>
  <c r="I468" i="4"/>
  <c r="K432" i="4"/>
  <c r="K444" i="4"/>
  <c r="K414" i="4"/>
  <c r="K404" i="4"/>
  <c r="K416" i="4"/>
  <c r="I480" i="4"/>
  <c r="K601" i="4"/>
  <c r="H627" i="4"/>
  <c r="K576" i="4"/>
  <c r="K575" i="4"/>
  <c r="K401" i="4"/>
  <c r="I578" i="4"/>
  <c r="I458" i="4"/>
  <c r="I695" i="4"/>
  <c r="K410" i="4"/>
  <c r="K480" i="4"/>
  <c r="K605" i="4"/>
  <c r="K437" i="4"/>
  <c r="K561" i="4"/>
  <c r="I674" i="4"/>
  <c r="I476" i="4"/>
  <c r="H462" i="4"/>
  <c r="J689" i="4"/>
  <c r="I502" i="4"/>
  <c r="H391" i="4"/>
  <c r="K607" i="4"/>
  <c r="K443" i="4"/>
  <c r="K489" i="4"/>
  <c r="K407" i="4"/>
  <c r="K661" i="4"/>
  <c r="I486" i="4"/>
  <c r="K562" i="4"/>
  <c r="K402" i="4"/>
  <c r="K582" i="4"/>
  <c r="K396" i="4"/>
  <c r="K574" i="4"/>
  <c r="K585" i="4"/>
  <c r="K597" i="4"/>
  <c r="K608" i="4"/>
  <c r="I646" i="4"/>
  <c r="I474" i="4"/>
  <c r="I402" i="4"/>
  <c r="K662" i="4"/>
  <c r="K390" i="4"/>
  <c r="K409" i="4"/>
  <c r="J1004" i="4"/>
  <c r="K388" i="4"/>
  <c r="K405" i="4"/>
  <c r="I692" i="4"/>
  <c r="K602" i="4"/>
  <c r="K456" i="4"/>
  <c r="I644" i="4"/>
  <c r="K394" i="4"/>
  <c r="K583" i="4"/>
  <c r="K431" i="4"/>
  <c r="I508" i="4"/>
  <c r="K436" i="4"/>
  <c r="K465" i="4"/>
  <c r="I470" i="4"/>
  <c r="K474" i="4"/>
  <c r="I662" i="4"/>
  <c r="I650" i="4"/>
  <c r="K668" i="4"/>
  <c r="K650" i="4"/>
  <c r="K453" i="4"/>
  <c r="I654" i="4"/>
  <c r="I678" i="4"/>
  <c r="I523" i="4"/>
  <c r="I462" i="4"/>
  <c r="I472" i="4"/>
  <c r="K673" i="4"/>
  <c r="I698" i="4"/>
  <c r="K462" i="4"/>
  <c r="K418" i="4"/>
  <c r="K481" i="4"/>
  <c r="I696" i="4"/>
  <c r="I504" i="4"/>
  <c r="I516" i="4"/>
  <c r="I482" i="4"/>
  <c r="E1226" i="4"/>
  <c r="I484" i="4"/>
  <c r="K1109" i="4"/>
  <c r="K1274" i="4"/>
  <c r="K1315" i="4"/>
  <c r="K1353" i="4"/>
  <c r="E828" i="4"/>
  <c r="E888" i="4"/>
  <c r="E824" i="4"/>
  <c r="I640" i="4"/>
  <c r="J764" i="4"/>
  <c r="K1141" i="4"/>
  <c r="K1294" i="4"/>
  <c r="E884" i="4"/>
  <c r="K1304" i="4"/>
  <c r="K1292" i="4"/>
  <c r="K1127" i="4"/>
  <c r="K1105" i="4"/>
  <c r="K1270" i="4"/>
  <c r="K1162" i="4"/>
  <c r="K1327" i="4"/>
  <c r="K800" i="4"/>
  <c r="K1337" i="4"/>
  <c r="K1153" i="4"/>
  <c r="I672" i="4"/>
  <c r="K1276" i="4"/>
  <c r="K1111" i="4"/>
  <c r="K1113" i="4"/>
  <c r="K1266" i="4"/>
  <c r="K1321" i="4"/>
  <c r="K1144" i="4"/>
  <c r="K1352" i="4"/>
  <c r="K1199" i="4"/>
  <c r="K1101" i="4"/>
  <c r="I1266" i="4"/>
  <c r="H698" i="4"/>
  <c r="G906" i="4"/>
  <c r="G846" i="4"/>
  <c r="K1392" i="4"/>
  <c r="K1227" i="4"/>
  <c r="G904" i="4"/>
  <c r="H784" i="4"/>
  <c r="F1181" i="4"/>
  <c r="H1004" i="4"/>
  <c r="F1346" i="4"/>
  <c r="F1169" i="4"/>
  <c r="K1391" i="4"/>
  <c r="K1226" i="4"/>
  <c r="H638" i="4"/>
  <c r="K1354" i="4"/>
  <c r="E906" i="4"/>
  <c r="E846" i="4"/>
  <c r="G1389" i="4"/>
  <c r="G1224" i="4"/>
  <c r="H1003" i="4"/>
  <c r="G1168" i="4"/>
  <c r="G1345" i="4"/>
  <c r="G1333" i="4"/>
  <c r="G1180" i="4"/>
  <c r="I694" i="4"/>
  <c r="I518" i="4"/>
  <c r="K1265" i="4"/>
  <c r="K1100" i="4"/>
  <c r="I1391" i="4"/>
  <c r="I1226" i="4"/>
  <c r="H1059" i="4"/>
  <c r="K563" i="4"/>
  <c r="K445" i="4"/>
  <c r="K621" i="4"/>
  <c r="K417" i="4"/>
  <c r="I697" i="4"/>
  <c r="K652" i="4"/>
  <c r="K492" i="4"/>
  <c r="I685" i="4"/>
  <c r="J618" i="4"/>
  <c r="J462" i="4"/>
  <c r="K680" i="4"/>
  <c r="K523" i="4"/>
  <c r="I507" i="4"/>
  <c r="K521" i="4"/>
  <c r="K687" i="4"/>
  <c r="F1316" i="4"/>
  <c r="K594" i="4"/>
  <c r="I519" i="4"/>
  <c r="I884" i="4"/>
  <c r="K518" i="4"/>
  <c r="K665" i="4"/>
  <c r="H449" i="4"/>
  <c r="K477" i="4"/>
  <c r="K657" i="4"/>
  <c r="J510" i="4"/>
  <c r="K822" i="4"/>
  <c r="K818" i="4"/>
  <c r="K806" i="4"/>
  <c r="H625" i="4"/>
  <c r="H523" i="4"/>
  <c r="K406" i="4"/>
  <c r="K1351" i="4"/>
  <c r="K903" i="4"/>
  <c r="G845" i="4"/>
  <c r="G905" i="4"/>
  <c r="H785" i="4"/>
  <c r="K516" i="4"/>
  <c r="K692" i="4"/>
  <c r="J973" i="4"/>
  <c r="F1138" i="4"/>
  <c r="F1303" i="4"/>
  <c r="H973" i="4"/>
  <c r="K1099" i="4"/>
  <c r="K1264" i="4"/>
  <c r="K641" i="4"/>
  <c r="J699" i="4"/>
  <c r="K1277" i="4"/>
  <c r="K1112" i="4"/>
  <c r="K1289" i="4"/>
  <c r="H385" i="4"/>
  <c r="I521" i="4"/>
  <c r="F1390" i="4"/>
  <c r="K1116" i="4"/>
  <c r="K640" i="4"/>
  <c r="H441" i="4"/>
  <c r="J384" i="4"/>
  <c r="K1196" i="4"/>
  <c r="I824" i="4"/>
  <c r="K593" i="4"/>
  <c r="K419" i="4"/>
  <c r="K464" i="4"/>
  <c r="J522" i="4"/>
  <c r="K595" i="4"/>
  <c r="K1124" i="4"/>
  <c r="J435" i="4"/>
  <c r="K635" i="4"/>
  <c r="K681" i="4"/>
  <c r="K452" i="4"/>
  <c r="K628" i="4"/>
  <c r="K447" i="4"/>
  <c r="K644" i="4"/>
  <c r="I1187" i="4"/>
  <c r="I1337" i="4"/>
  <c r="I1172" i="4"/>
  <c r="I1184" i="4"/>
  <c r="I1349" i="4"/>
  <c r="I1104" i="4"/>
  <c r="J447" i="4"/>
  <c r="J459" i="4"/>
  <c r="J623" i="4"/>
  <c r="J635" i="4"/>
  <c r="J445" i="4"/>
  <c r="J621" i="4"/>
  <c r="F1304" i="4"/>
  <c r="J974" i="4"/>
  <c r="F1139" i="4"/>
  <c r="H737" i="4"/>
  <c r="F861" i="4"/>
  <c r="K1195" i="4"/>
  <c r="K1183" i="4"/>
  <c r="K1360" i="4"/>
  <c r="K1348" i="4"/>
  <c r="K1135" i="4"/>
  <c r="K1300" i="4"/>
  <c r="K584" i="4"/>
  <c r="K420" i="4"/>
  <c r="K408" i="4"/>
  <c r="K449" i="4"/>
  <c r="K1145" i="4"/>
  <c r="K1310" i="4"/>
  <c r="K1157" i="4"/>
  <c r="K1192" i="4"/>
  <c r="K1180" i="4"/>
  <c r="K1345" i="4"/>
  <c r="K1357" i="4"/>
  <c r="K823" i="4"/>
  <c r="K883" i="4"/>
  <c r="K819" i="4"/>
  <c r="K879" i="4"/>
  <c r="K877" i="4"/>
  <c r="K817" i="4"/>
  <c r="K803" i="4"/>
  <c r="K863" i="4"/>
  <c r="K876" i="4"/>
  <c r="K812" i="4"/>
  <c r="K816" i="4"/>
  <c r="K872" i="4"/>
  <c r="K1312" i="4"/>
  <c r="K1147" i="4"/>
  <c r="I1098" i="4"/>
  <c r="I1263" i="4"/>
  <c r="H611" i="4"/>
  <c r="H435" i="4"/>
  <c r="H447" i="4"/>
  <c r="H439" i="4"/>
  <c r="H615" i="4"/>
  <c r="H427" i="4"/>
  <c r="H603" i="4"/>
  <c r="H754" i="4"/>
  <c r="G814" i="4"/>
  <c r="G874" i="4"/>
  <c r="G818" i="4"/>
  <c r="H752" i="4"/>
  <c r="G876" i="4"/>
  <c r="G816" i="4"/>
  <c r="K1363" i="4"/>
  <c r="K1198" i="4"/>
  <c r="K441" i="4"/>
  <c r="K617" i="4"/>
  <c r="K614" i="4"/>
  <c r="K438" i="4"/>
  <c r="K829" i="4"/>
  <c r="K833" i="4"/>
  <c r="K889" i="4"/>
  <c r="K893" i="4"/>
  <c r="K825" i="4"/>
  <c r="K885" i="4"/>
  <c r="K869" i="4"/>
  <c r="K809" i="4"/>
  <c r="H623" i="4"/>
  <c r="K632" i="4"/>
  <c r="K1210" i="4"/>
  <c r="K1322" i="4"/>
  <c r="G872" i="4"/>
  <c r="K429" i="4"/>
  <c r="K1281" i="4"/>
  <c r="J737" i="4"/>
  <c r="K1324" i="4"/>
  <c r="K613" i="4"/>
  <c r="K625" i="4"/>
  <c r="K626" i="4"/>
  <c r="K450" i="4"/>
  <c r="F1151" i="4"/>
  <c r="K1349" i="4"/>
  <c r="K1184" i="4"/>
  <c r="K647" i="4"/>
  <c r="K459" i="4"/>
  <c r="K468" i="4"/>
  <c r="J630" i="4"/>
  <c r="J454" i="4"/>
  <c r="J642" i="4"/>
  <c r="H444" i="4"/>
  <c r="H432" i="4"/>
  <c r="J439" i="4"/>
  <c r="J427" i="4"/>
  <c r="J615" i="4"/>
  <c r="J603" i="4"/>
  <c r="I975" i="4"/>
  <c r="E1317" i="4"/>
  <c r="E1305" i="4"/>
  <c r="E1152" i="4"/>
  <c r="J975" i="4"/>
  <c r="E1140" i="4"/>
  <c r="J610" i="4"/>
  <c r="J422" i="4"/>
  <c r="J598" i="4"/>
  <c r="I966" i="4"/>
  <c r="E1296" i="4"/>
  <c r="E1143" i="4"/>
  <c r="E1308" i="4"/>
  <c r="J966" i="4"/>
  <c r="E1131" i="4"/>
  <c r="K507" i="4"/>
  <c r="K683" i="4"/>
  <c r="K487" i="4"/>
  <c r="K475" i="4"/>
  <c r="K663" i="4"/>
  <c r="K651" i="4"/>
  <c r="K565" i="4"/>
  <c r="K389" i="4"/>
  <c r="K423" i="4"/>
  <c r="K587" i="4"/>
  <c r="K599" i="4"/>
  <c r="K439" i="4"/>
  <c r="K615" i="4"/>
  <c r="K427" i="4"/>
  <c r="K446" i="4"/>
  <c r="K622" i="4"/>
  <c r="K610" i="4"/>
  <c r="K434" i="4"/>
  <c r="K631" i="4"/>
  <c r="K467" i="4"/>
  <c r="K643" i="4"/>
  <c r="K469" i="4"/>
  <c r="K457" i="4"/>
  <c r="K645" i="4"/>
  <c r="K633" i="4"/>
  <c r="J434" i="4"/>
  <c r="K1269" i="4"/>
  <c r="K695" i="4"/>
  <c r="F801" i="4"/>
  <c r="K1152" i="4"/>
  <c r="K1305" i="4"/>
  <c r="K1140" i="4"/>
  <c r="K811" i="4"/>
  <c r="K871" i="4"/>
  <c r="K1197" i="4"/>
  <c r="K1362" i="4"/>
  <c r="K1185" i="4"/>
  <c r="K1350" i="4"/>
  <c r="K1154" i="4"/>
  <c r="K1319" i="4"/>
  <c r="I1378" i="4"/>
  <c r="I1213" i="4"/>
  <c r="K821" i="4"/>
  <c r="I1273" i="4"/>
  <c r="I1108" i="4"/>
  <c r="K426" i="4"/>
  <c r="G878" i="4"/>
  <c r="K1375" i="4"/>
  <c r="K1333" i="4"/>
  <c r="K1343" i="4"/>
  <c r="K1190" i="4"/>
  <c r="K887" i="4"/>
  <c r="K827" i="4"/>
  <c r="K831" i="4"/>
  <c r="K815" i="4"/>
  <c r="K875" i="4"/>
  <c r="K813" i="4"/>
  <c r="K873" i="4"/>
  <c r="K867" i="4"/>
  <c r="K807" i="4"/>
  <c r="K874" i="4"/>
  <c r="K810" i="4"/>
  <c r="K870" i="4"/>
  <c r="K814" i="4"/>
  <c r="K888" i="4"/>
  <c r="K824" i="4"/>
  <c r="K828" i="4"/>
  <c r="K884" i="4"/>
  <c r="K1108" i="4"/>
  <c r="K1273" i="4"/>
  <c r="K1285" i="4"/>
  <c r="K1120" i="4"/>
  <c r="K1288" i="4"/>
  <c r="K1123" i="4"/>
  <c r="K1136" i="4"/>
  <c r="K1313" i="4"/>
  <c r="K1301" i="4"/>
  <c r="K1148" i="4"/>
  <c r="K1307" i="4"/>
  <c r="K1142" i="4"/>
  <c r="K1308" i="4"/>
  <c r="K1143" i="4"/>
  <c r="K881" i="4"/>
  <c r="K596" i="4"/>
  <c r="K1331" i="4"/>
  <c r="I1139" i="4"/>
  <c r="I1304" i="4"/>
  <c r="H453" i="4"/>
  <c r="K517" i="4"/>
  <c r="K693" i="4"/>
  <c r="G1390" i="4"/>
  <c r="G1225" i="4"/>
  <c r="H1060" i="4"/>
  <c r="J453" i="4"/>
  <c r="J629" i="4"/>
  <c r="J641" i="4"/>
  <c r="F1338" i="4"/>
  <c r="F1326" i="4"/>
  <c r="F1161" i="4"/>
  <c r="H996" i="4"/>
  <c r="F1173" i="4"/>
  <c r="J996" i="4"/>
  <c r="G1302" i="4"/>
  <c r="G1314" i="4"/>
  <c r="G1137" i="4"/>
  <c r="G1149" i="4"/>
  <c r="H972" i="4"/>
  <c r="F1148" i="4"/>
  <c r="F1313" i="4"/>
  <c r="F1136" i="4"/>
  <c r="F1301" i="4"/>
  <c r="J971" i="4"/>
  <c r="F1146" i="4"/>
  <c r="F1299" i="4"/>
  <c r="J969" i="4"/>
  <c r="F1311" i="4"/>
  <c r="H969" i="4"/>
  <c r="F1134" i="4"/>
  <c r="J957" i="4"/>
  <c r="F1122" i="4"/>
  <c r="F1287" i="4"/>
  <c r="H957" i="4"/>
  <c r="E1224" i="4"/>
  <c r="E1389" i="4"/>
  <c r="I1059" i="4"/>
  <c r="I1236" i="4" s="1"/>
  <c r="J1059" i="4"/>
  <c r="K1164" i="4"/>
  <c r="K1329" i="4"/>
  <c r="K1176" i="4"/>
  <c r="K1341" i="4"/>
  <c r="K1344" i="4"/>
  <c r="K1179" i="4"/>
  <c r="K1332" i="4"/>
  <c r="K1167" i="4"/>
  <c r="I887" i="4"/>
  <c r="I823" i="4"/>
  <c r="I883" i="4"/>
  <c r="I827" i="4"/>
  <c r="I1265" i="4"/>
  <c r="I1100" i="4"/>
  <c r="I1112" i="4"/>
  <c r="I1212" i="4"/>
  <c r="I1377" i="4"/>
  <c r="I1364" i="4"/>
  <c r="I1199" i="4"/>
  <c r="I1156" i="4"/>
  <c r="I1321" i="4"/>
  <c r="K1311" i="4"/>
  <c r="K1146" i="4"/>
  <c r="K1158" i="4"/>
  <c r="I1113" i="4"/>
  <c r="I1278" i="4"/>
  <c r="I1290" i="4"/>
  <c r="I1125" i="4"/>
  <c r="K696" i="4"/>
  <c r="K520" i="4"/>
  <c r="K690" i="4"/>
  <c r="K514" i="4"/>
  <c r="G823" i="4"/>
  <c r="G879" i="4"/>
  <c r="G883" i="4"/>
  <c r="H759" i="4"/>
  <c r="G819" i="4"/>
  <c r="J1002" i="4"/>
  <c r="E1344" i="4"/>
  <c r="E1332" i="4"/>
  <c r="E1179" i="4"/>
  <c r="E1167" i="4"/>
  <c r="I1002" i="4"/>
  <c r="J460" i="4"/>
  <c r="J624" i="4"/>
  <c r="J448" i="4"/>
  <c r="H434" i="4"/>
  <c r="H598" i="4"/>
  <c r="H422" i="4"/>
  <c r="H610" i="4"/>
  <c r="J433" i="4"/>
  <c r="J421" i="4"/>
  <c r="J597" i="4"/>
  <c r="J609" i="4"/>
  <c r="H419" i="4"/>
  <c r="H595" i="4"/>
  <c r="H607" i="4"/>
  <c r="H431" i="4"/>
  <c r="J593" i="4"/>
  <c r="J417" i="4"/>
  <c r="J605" i="4"/>
  <c r="F811" i="4"/>
  <c r="H751" i="4"/>
  <c r="F871" i="4"/>
  <c r="J751" i="4"/>
  <c r="K559" i="4"/>
  <c r="K395" i="4"/>
  <c r="K383" i="4"/>
  <c r="K571" i="4"/>
  <c r="K637" i="4"/>
  <c r="K473" i="4"/>
  <c r="K461" i="4"/>
  <c r="K649" i="4"/>
  <c r="E1390" i="4"/>
  <c r="I1060" i="4"/>
  <c r="I1237" i="4" s="1"/>
  <c r="E1225" i="4"/>
  <c r="K1342" i="4"/>
  <c r="K1165" i="4"/>
  <c r="K1177" i="4"/>
  <c r="K1330" i="4"/>
  <c r="J636" i="4"/>
  <c r="I1168" i="4"/>
  <c r="I1333" i="4"/>
  <c r="K1272" i="4"/>
  <c r="J465" i="4"/>
  <c r="F815" i="4"/>
  <c r="K1122" i="4"/>
  <c r="K1287" i="4"/>
  <c r="K1275" i="4"/>
  <c r="K1110" i="4"/>
  <c r="K1182" i="4"/>
  <c r="K1335" i="4"/>
  <c r="K1347" i="4"/>
  <c r="K1170" i="4"/>
  <c r="I387" i="4"/>
  <c r="I841" i="4"/>
  <c r="I901" i="4"/>
  <c r="H971" i="4"/>
  <c r="I1277" i="4"/>
  <c r="K1323" i="4"/>
  <c r="H1289" i="4" l="1"/>
  <c r="H1101" i="4"/>
  <c r="J1414" i="4"/>
  <c r="J1249" i="4"/>
  <c r="H1249" i="4"/>
  <c r="H1414" i="4"/>
  <c r="H1248" i="4"/>
  <c r="H1413" i="4"/>
  <c r="J1248" i="4"/>
  <c r="J1413" i="4"/>
  <c r="J1149" i="4"/>
  <c r="J825" i="4"/>
  <c r="J1144" i="4"/>
  <c r="J1321" i="4"/>
  <c r="J1206" i="4"/>
  <c r="J1218" i="4"/>
  <c r="H1281" i="4"/>
  <c r="H1400" i="4"/>
  <c r="I1400" i="4"/>
  <c r="H1412" i="4"/>
  <c r="H1247" i="4"/>
  <c r="J1412" i="4"/>
  <c r="J1247" i="4"/>
  <c r="I1247" i="4"/>
  <c r="I1412" i="4"/>
  <c r="J1383" i="4"/>
  <c r="H1291" i="4"/>
  <c r="J1411" i="4"/>
  <c r="J1246" i="4"/>
  <c r="H1246" i="4"/>
  <c r="H1411" i="4"/>
  <c r="I1411" i="4"/>
  <c r="I1246" i="4"/>
  <c r="H1245" i="4"/>
  <c r="H1410" i="4"/>
  <c r="J1245" i="4"/>
  <c r="J1410" i="4"/>
  <c r="I1410" i="4"/>
  <c r="I1245" i="4"/>
  <c r="H888" i="4"/>
  <c r="J834" i="4"/>
  <c r="J1159" i="4"/>
  <c r="J1108" i="4"/>
  <c r="H1401" i="4"/>
  <c r="J1244" i="4"/>
  <c r="J1409" i="4"/>
  <c r="I1409" i="4"/>
  <c r="I1244" i="4"/>
  <c r="H1409" i="4"/>
  <c r="H1244" i="4"/>
  <c r="H1328" i="4"/>
  <c r="I1372" i="4"/>
  <c r="H812" i="4"/>
  <c r="H866" i="4"/>
  <c r="J1336" i="4"/>
  <c r="J810" i="4"/>
  <c r="H892" i="4"/>
  <c r="H1385" i="4"/>
  <c r="J898" i="4"/>
  <c r="H1116" i="4"/>
  <c r="I1129" i="4"/>
  <c r="I1357" i="4"/>
  <c r="H1168" i="4"/>
  <c r="I1124" i="4"/>
  <c r="H1107" i="4"/>
  <c r="H1119" i="4"/>
  <c r="H1114" i="4"/>
  <c r="H1343" i="4"/>
  <c r="H1331" i="4"/>
  <c r="J1384" i="4"/>
  <c r="J800" i="4"/>
  <c r="H1183" i="4"/>
  <c r="H1321" i="4"/>
  <c r="J1216" i="4"/>
  <c r="J889" i="4"/>
  <c r="J1366" i="4"/>
  <c r="I1394" i="4"/>
  <c r="H802" i="4"/>
  <c r="H1268" i="4"/>
  <c r="J1243" i="4"/>
  <c r="J1408" i="4"/>
  <c r="I1408" i="4"/>
  <c r="I1243" i="4"/>
  <c r="H1408" i="4"/>
  <c r="H1243" i="4"/>
  <c r="I1292" i="4"/>
  <c r="J1289" i="4"/>
  <c r="H1380" i="4"/>
  <c r="J1242" i="4"/>
  <c r="J1407" i="4"/>
  <c r="I1407" i="4"/>
  <c r="I1242" i="4"/>
  <c r="J1309" i="4"/>
  <c r="H1242" i="4"/>
  <c r="H1407" i="4"/>
  <c r="H901" i="4"/>
  <c r="I1163" i="4"/>
  <c r="J1162" i="4"/>
  <c r="H1184" i="4"/>
  <c r="H1307" i="4"/>
  <c r="H1386" i="4"/>
  <c r="J1241" i="4"/>
  <c r="J1406" i="4"/>
  <c r="J1333" i="4"/>
  <c r="J1277" i="4"/>
  <c r="H1406" i="4"/>
  <c r="H1241" i="4"/>
  <c r="I1406" i="4"/>
  <c r="I1241" i="4"/>
  <c r="J1124" i="4"/>
  <c r="J1354" i="4"/>
  <c r="J1307" i="4"/>
  <c r="H1207" i="4"/>
  <c r="J1323" i="4"/>
  <c r="H1163" i="4"/>
  <c r="H903" i="4"/>
  <c r="I1322" i="4"/>
  <c r="I906" i="4"/>
  <c r="H907" i="4"/>
  <c r="H843" i="4"/>
  <c r="I1312" i="4"/>
  <c r="H1191" i="4"/>
  <c r="J1100" i="4"/>
  <c r="H1218" i="4"/>
  <c r="H1355" i="4"/>
  <c r="H887" i="4"/>
  <c r="H1361" i="4"/>
  <c r="I1328" i="4"/>
  <c r="H1193" i="4"/>
  <c r="J1112" i="4"/>
  <c r="H1273" i="4"/>
  <c r="I814" i="4"/>
  <c r="J1153" i="4"/>
  <c r="J1365" i="4"/>
  <c r="J1145" i="4"/>
  <c r="I1147" i="4"/>
  <c r="I1240" i="4"/>
  <c r="I1405" i="4"/>
  <c r="J1192" i="4"/>
  <c r="I1211" i="4"/>
  <c r="H1405" i="4"/>
  <c r="H1240" i="4"/>
  <c r="J1405" i="4"/>
  <c r="J1240" i="4"/>
  <c r="H1329" i="4"/>
  <c r="J1125" i="4"/>
  <c r="J1372" i="4"/>
  <c r="H1370" i="4"/>
  <c r="I1329" i="4"/>
  <c r="J1300" i="4"/>
  <c r="I1153" i="4"/>
  <c r="H1304" i="4"/>
  <c r="J1239" i="4"/>
  <c r="J1404" i="4"/>
  <c r="J850" i="4"/>
  <c r="J910" i="4"/>
  <c r="I1109" i="4"/>
  <c r="H1127" i="4"/>
  <c r="H1239" i="4"/>
  <c r="H1404" i="4"/>
  <c r="J1232" i="4"/>
  <c r="H1222" i="4"/>
  <c r="J1181" i="4"/>
  <c r="I910" i="4"/>
  <c r="I850" i="4"/>
  <c r="J1269" i="4"/>
  <c r="J1114" i="4"/>
  <c r="J1210" i="4"/>
  <c r="H1145" i="4"/>
  <c r="H846" i="4"/>
  <c r="H850" i="4"/>
  <c r="H910" i="4"/>
  <c r="H1284" i="4"/>
  <c r="H1175" i="4"/>
  <c r="I1392" i="4"/>
  <c r="I1239" i="4"/>
  <c r="I1404" i="4"/>
  <c r="H1203" i="4"/>
  <c r="J1178" i="4"/>
  <c r="H832" i="4"/>
  <c r="H1215" i="4"/>
  <c r="J1190" i="4"/>
  <c r="H1178" i="4"/>
  <c r="I1275" i="4"/>
  <c r="I1291" i="4"/>
  <c r="J1290" i="4"/>
  <c r="J1207" i="4"/>
  <c r="I1297" i="4"/>
  <c r="I1151" i="4"/>
  <c r="J1346" i="4"/>
  <c r="J1193" i="4"/>
  <c r="H898" i="4"/>
  <c r="J838" i="4"/>
  <c r="H1123" i="4"/>
  <c r="J1318" i="4"/>
  <c r="J1349" i="4"/>
  <c r="J1107" i="4"/>
  <c r="H1166" i="4"/>
  <c r="J1195" i="4"/>
  <c r="H1358" i="4"/>
  <c r="I1295" i="4"/>
  <c r="I1314" i="4"/>
  <c r="I1222" i="4"/>
  <c r="I1123" i="4"/>
  <c r="I1285" i="4"/>
  <c r="H1368" i="4"/>
  <c r="I812" i="4"/>
  <c r="J847" i="4"/>
  <c r="J1118" i="4"/>
  <c r="J1185" i="4"/>
  <c r="J1403" i="4"/>
  <c r="H1238" i="4"/>
  <c r="J1238" i="4"/>
  <c r="J1350" i="4"/>
  <c r="H1279" i="4"/>
  <c r="J1283" i="4"/>
  <c r="J837" i="4"/>
  <c r="J899" i="4"/>
  <c r="H885" i="4"/>
  <c r="H1375" i="4"/>
  <c r="H1377" i="4"/>
  <c r="J1158" i="4"/>
  <c r="J1156" i="4"/>
  <c r="J1306" i="4"/>
  <c r="J883" i="4"/>
  <c r="I905" i="4"/>
  <c r="J1360" i="4"/>
  <c r="I1130" i="4"/>
  <c r="I1149" i="4"/>
  <c r="I801" i="4"/>
  <c r="J1141" i="4"/>
  <c r="I1110" i="4"/>
  <c r="I1132" i="4"/>
  <c r="J1338" i="4"/>
  <c r="J1316" i="4"/>
  <c r="I1227" i="4"/>
  <c r="I1119" i="4"/>
  <c r="I1137" i="4"/>
  <c r="I825" i="4"/>
  <c r="H1270" i="4"/>
  <c r="J1184" i="4"/>
  <c r="J826" i="4"/>
  <c r="H1269" i="4"/>
  <c r="J845" i="4"/>
  <c r="J1337" i="4"/>
  <c r="J1214" i="4"/>
  <c r="H1288" i="4"/>
  <c r="H1125" i="4"/>
  <c r="J1123" i="4"/>
  <c r="J1223" i="4"/>
  <c r="H1143" i="4"/>
  <c r="H869" i="4"/>
  <c r="J1355" i="4"/>
  <c r="J1328" i="4"/>
  <c r="I1118" i="4"/>
  <c r="H1320" i="4"/>
  <c r="J1211" i="4"/>
  <c r="H1388" i="4"/>
  <c r="J1120" i="4"/>
  <c r="J1329" i="4"/>
  <c r="H1384" i="4"/>
  <c r="H1382" i="4"/>
  <c r="J1275" i="4"/>
  <c r="H1318" i="4"/>
  <c r="J1295" i="4"/>
  <c r="J1380" i="4"/>
  <c r="I1175" i="4"/>
  <c r="J1375" i="4"/>
  <c r="H1313" i="4"/>
  <c r="H1164" i="4"/>
  <c r="I1313" i="4"/>
  <c r="J1163" i="4"/>
  <c r="I1323" i="4"/>
  <c r="J1137" i="4"/>
  <c r="H1155" i="4"/>
  <c r="J1188" i="4"/>
  <c r="J1197" i="4"/>
  <c r="J835" i="4"/>
  <c r="H1237" i="4"/>
  <c r="H1402" i="4"/>
  <c r="I1402" i="4"/>
  <c r="J1237" i="4"/>
  <c r="J1402" i="4"/>
  <c r="J909" i="4"/>
  <c r="J849" i="4"/>
  <c r="I1401" i="4"/>
  <c r="I909" i="4"/>
  <c r="I849" i="4"/>
  <c r="H1236" i="4"/>
  <c r="H845" i="4"/>
  <c r="H909" i="4"/>
  <c r="H849" i="4"/>
  <c r="J1357" i="4"/>
  <c r="J1222" i="4"/>
  <c r="H1109" i="4"/>
  <c r="H1319" i="4"/>
  <c r="J1130" i="4"/>
  <c r="J1401" i="4"/>
  <c r="J1236" i="4"/>
  <c r="I889" i="4"/>
  <c r="H880" i="4"/>
  <c r="I904" i="4"/>
  <c r="H902" i="4"/>
  <c r="I1300" i="4"/>
  <c r="J1285" i="4"/>
  <c r="H1278" i="4"/>
  <c r="I1281" i="4"/>
  <c r="I1180" i="4"/>
  <c r="I1345" i="4"/>
  <c r="J1175" i="4"/>
  <c r="H1142" i="4"/>
  <c r="H1115" i="4"/>
  <c r="J1176" i="4"/>
  <c r="J1388" i="4"/>
  <c r="H906" i="4"/>
  <c r="H1154" i="4"/>
  <c r="H1271" i="4"/>
  <c r="H1363" i="4"/>
  <c r="J1266" i="4"/>
  <c r="I1229" i="4"/>
  <c r="J1227" i="4"/>
  <c r="H1103" i="4"/>
  <c r="H1325" i="4"/>
  <c r="J1297" i="4"/>
  <c r="I831" i="4"/>
  <c r="J1126" i="4"/>
  <c r="J1340" i="4"/>
  <c r="H1214" i="4"/>
  <c r="J1398" i="4"/>
  <c r="H805" i="4"/>
  <c r="I815" i="4"/>
  <c r="I879" i="4"/>
  <c r="H825" i="4"/>
  <c r="H839" i="4"/>
  <c r="H865" i="4"/>
  <c r="I875" i="4"/>
  <c r="J1235" i="4"/>
  <c r="H1235" i="4"/>
  <c r="J1400" i="4"/>
  <c r="H1369" i="4"/>
  <c r="H838" i="4"/>
  <c r="H842" i="4"/>
  <c r="J1399" i="4"/>
  <c r="J1234" i="4"/>
  <c r="H1113" i="4"/>
  <c r="H1190" i="4"/>
  <c r="I1186" i="4"/>
  <c r="I1270" i="4"/>
  <c r="I1358" i="4"/>
  <c r="H1192" i="4"/>
  <c r="H1399" i="4"/>
  <c r="H1234" i="4"/>
  <c r="I1234" i="4"/>
  <c r="I1399" i="4"/>
  <c r="J1133" i="4"/>
  <c r="H1332" i="4"/>
  <c r="H1170" i="4"/>
  <c r="J1293" i="4"/>
  <c r="H1274" i="4"/>
  <c r="J1397" i="4"/>
  <c r="H1171" i="4"/>
  <c r="J1343" i="4"/>
  <c r="H1317" i="4"/>
  <c r="I1148" i="4"/>
  <c r="I1161" i="4"/>
  <c r="I1128" i="4"/>
  <c r="J1128" i="4"/>
  <c r="J1359" i="4"/>
  <c r="J1219" i="4"/>
  <c r="J1166" i="4"/>
  <c r="J1331" i="4"/>
  <c r="H1111" i="4"/>
  <c r="I1351" i="4"/>
  <c r="H1292" i="4"/>
  <c r="I1136" i="4"/>
  <c r="H1340" i="4"/>
  <c r="H1280" i="4"/>
  <c r="I1282" i="4"/>
  <c r="I1216" i="4"/>
  <c r="H827" i="4"/>
  <c r="J1226" i="4"/>
  <c r="J1392" i="4"/>
  <c r="H1198" i="4"/>
  <c r="H1105" i="4"/>
  <c r="H1126" i="4"/>
  <c r="J1202" i="4"/>
  <c r="I1289" i="4"/>
  <c r="J1356" i="4"/>
  <c r="I806" i="4"/>
  <c r="J1379" i="4"/>
  <c r="J902" i="4"/>
  <c r="I1386" i="4"/>
  <c r="J1132" i="4"/>
  <c r="H1144" i="4"/>
  <c r="H1394" i="4"/>
  <c r="J1320" i="4"/>
  <c r="J1111" i="4"/>
  <c r="I844" i="4"/>
  <c r="H1220" i="4"/>
  <c r="I811" i="4"/>
  <c r="H908" i="4"/>
  <c r="H848" i="4"/>
  <c r="H1350" i="4"/>
  <c r="I1355" i="4"/>
  <c r="J1117" i="4"/>
  <c r="H1376" i="4"/>
  <c r="J908" i="4"/>
  <c r="J848" i="4"/>
  <c r="H1217" i="4"/>
  <c r="H1130" i="4"/>
  <c r="J1339" i="4"/>
  <c r="H1365" i="4"/>
  <c r="H1167" i="4"/>
  <c r="H1189" i="4"/>
  <c r="J1198" i="4"/>
  <c r="J1387" i="4"/>
  <c r="J1233" i="4"/>
  <c r="I908" i="4"/>
  <c r="I848" i="4"/>
  <c r="J896" i="4"/>
  <c r="I1233" i="4"/>
  <c r="I1398" i="4"/>
  <c r="H1398" i="4"/>
  <c r="H1233" i="4"/>
  <c r="J860" i="4"/>
  <c r="H875" i="4"/>
  <c r="I868" i="4"/>
  <c r="I871" i="4"/>
  <c r="J843" i="4"/>
  <c r="I805" i="4"/>
  <c r="J832" i="4"/>
  <c r="J827" i="4"/>
  <c r="H900" i="4"/>
  <c r="J844" i="4"/>
  <c r="J819" i="4"/>
  <c r="J829" i="4"/>
  <c r="I839" i="4"/>
  <c r="I874" i="4"/>
  <c r="H873" i="4"/>
  <c r="H1335" i="4"/>
  <c r="H1323" i="4"/>
  <c r="H1158" i="4"/>
  <c r="I1106" i="4"/>
  <c r="I1283" i="4"/>
  <c r="I1330" i="4"/>
  <c r="I1165" i="4"/>
  <c r="J1280" i="4"/>
  <c r="J1127" i="4"/>
  <c r="I816" i="4"/>
  <c r="I880" i="4"/>
  <c r="I1393" i="4"/>
  <c r="I1228" i="4"/>
  <c r="H1099" i="4"/>
  <c r="H1264" i="4"/>
  <c r="J1142" i="4"/>
  <c r="J1319" i="4"/>
  <c r="I1310" i="4"/>
  <c r="I1145" i="4"/>
  <c r="J1220" i="4"/>
  <c r="J1385" i="4"/>
  <c r="J1099" i="4"/>
  <c r="J1264" i="4"/>
  <c r="I1354" i="4"/>
  <c r="I1366" i="4"/>
  <c r="I807" i="4"/>
  <c r="I803" i="4"/>
  <c r="I1299" i="4"/>
  <c r="I1311" i="4"/>
  <c r="H1147" i="4"/>
  <c r="H1300" i="4"/>
  <c r="H1135" i="4"/>
  <c r="H1277" i="4"/>
  <c r="H1265" i="4"/>
  <c r="I1339" i="4"/>
  <c r="I1174" i="4"/>
  <c r="H1165" i="4"/>
  <c r="H1330" i="4"/>
  <c r="H836" i="4"/>
  <c r="H1223" i="4"/>
  <c r="I843" i="4"/>
  <c r="J1288" i="4"/>
  <c r="J1345" i="4"/>
  <c r="I1160" i="4"/>
  <c r="I1326" i="4"/>
  <c r="I1293" i="4"/>
  <c r="H1100" i="4"/>
  <c r="J887" i="4"/>
  <c r="H1112" i="4"/>
  <c r="I1341" i="4"/>
  <c r="I1338" i="4"/>
  <c r="I867" i="4"/>
  <c r="H1295" i="4"/>
  <c r="J1376" i="4"/>
  <c r="J1138" i="4"/>
  <c r="I1146" i="4"/>
  <c r="J1282" i="4"/>
  <c r="H1308" i="4"/>
  <c r="H1153" i="4"/>
  <c r="H1342" i="4"/>
  <c r="H1177" i="4"/>
  <c r="I863" i="4"/>
  <c r="J828" i="4"/>
  <c r="I1201" i="4"/>
  <c r="I1162" i="4"/>
  <c r="H1133" i="4"/>
  <c r="H1188" i="4"/>
  <c r="H1341" i="4"/>
  <c r="H1120" i="4"/>
  <c r="H1285" i="4"/>
  <c r="I894" i="4"/>
  <c r="I1164" i="4"/>
  <c r="H1391" i="4"/>
  <c r="J1115" i="4"/>
  <c r="J1364" i="4"/>
  <c r="I1346" i="4"/>
  <c r="I1181" i="4"/>
  <c r="I878" i="4"/>
  <c r="J1274" i="4"/>
  <c r="J1286" i="4"/>
  <c r="I833" i="4"/>
  <c r="I897" i="4"/>
  <c r="I1271" i="4"/>
  <c r="J1098" i="4"/>
  <c r="I1195" i="4"/>
  <c r="I1207" i="4"/>
  <c r="I890" i="4"/>
  <c r="I830" i="4"/>
  <c r="I1280" i="4"/>
  <c r="I1103" i="4"/>
  <c r="H1306" i="4"/>
  <c r="H1354" i="4"/>
  <c r="J1154" i="4"/>
  <c r="I1188" i="4"/>
  <c r="I1200" i="4"/>
  <c r="J1373" i="4"/>
  <c r="H1322" i="4"/>
  <c r="H1157" i="4"/>
  <c r="H1227" i="4"/>
  <c r="H1392" i="4"/>
  <c r="H1229" i="4"/>
  <c r="H1310" i="4"/>
  <c r="H801" i="4"/>
  <c r="H1169" i="4"/>
  <c r="J1119" i="4"/>
  <c r="I903" i="4"/>
  <c r="H1204" i="4"/>
  <c r="J1294" i="4"/>
  <c r="H1367" i="4"/>
  <c r="J1390" i="4"/>
  <c r="J1292" i="4"/>
  <c r="H1362" i="4"/>
  <c r="J1102" i="4"/>
  <c r="H1312" i="4"/>
  <c r="I1368" i="4"/>
  <c r="J1217" i="4"/>
  <c r="J892" i="4"/>
  <c r="I1327" i="4"/>
  <c r="H1108" i="4"/>
  <c r="H840" i="4"/>
  <c r="J1168" i="4"/>
  <c r="I1294" i="4"/>
  <c r="H800" i="4"/>
  <c r="H1200" i="4"/>
  <c r="J1341" i="4"/>
  <c r="H1210" i="4"/>
  <c r="H1212" i="4"/>
  <c r="J863" i="4"/>
  <c r="H1275" i="4"/>
  <c r="H1290" i="4"/>
  <c r="J1291" i="4"/>
  <c r="H1373" i="4"/>
  <c r="J1169" i="4"/>
  <c r="H809" i="4"/>
  <c r="H896" i="4"/>
  <c r="I1142" i="4"/>
  <c r="I1141" i="4"/>
  <c r="J1135" i="4"/>
  <c r="J1273" i="4"/>
  <c r="I1385" i="4"/>
  <c r="J1180" i="4"/>
  <c r="I1122" i="4"/>
  <c r="H1160" i="4"/>
  <c r="I1303" i="4"/>
  <c r="I1138" i="4"/>
  <c r="J1325" i="4"/>
  <c r="H1387" i="4"/>
  <c r="J1160" i="4"/>
  <c r="H1121" i="4"/>
  <c r="J1113" i="4"/>
  <c r="J1352" i="4"/>
  <c r="H1379" i="4"/>
  <c r="J1116" i="4"/>
  <c r="H1132" i="4"/>
  <c r="J801" i="4"/>
  <c r="I1324" i="4"/>
  <c r="J1104" i="4"/>
  <c r="J1164" i="4"/>
  <c r="J1382" i="4"/>
  <c r="H1353" i="4"/>
  <c r="J1276" i="4"/>
  <c r="J1268" i="4"/>
  <c r="J1103" i="4"/>
  <c r="H1389" i="4"/>
  <c r="I1362" i="4"/>
  <c r="I1202" i="4"/>
  <c r="I1150" i="4"/>
  <c r="J1177" i="4"/>
  <c r="J1279" i="4"/>
  <c r="H860" i="4"/>
  <c r="J1172" i="4"/>
  <c r="I1111" i="4"/>
  <c r="J865" i="4"/>
  <c r="I1177" i="4"/>
  <c r="J1221" i="4"/>
  <c r="J1267" i="4"/>
  <c r="H1327" i="4"/>
  <c r="J803" i="4"/>
  <c r="H1208" i="4"/>
  <c r="I1099" i="4"/>
  <c r="J1189" i="4"/>
  <c r="I1276" i="4"/>
  <c r="J885" i="4"/>
  <c r="H862" i="4"/>
  <c r="J836" i="4"/>
  <c r="I900" i="4"/>
  <c r="J897" i="4"/>
  <c r="I808" i="4"/>
  <c r="J903" i="4"/>
  <c r="H804" i="4"/>
  <c r="J880" i="4"/>
  <c r="J900" i="4"/>
  <c r="H813" i="4"/>
  <c r="J833" i="4"/>
  <c r="J893" i="4"/>
  <c r="H872" i="4"/>
  <c r="I882" i="4"/>
  <c r="I820" i="4"/>
  <c r="I876" i="4"/>
  <c r="I866" i="4"/>
  <c r="J839" i="4"/>
  <c r="H1296" i="4"/>
  <c r="I1190" i="4"/>
  <c r="J1129" i="4"/>
  <c r="H1372" i="4"/>
  <c r="J1270" i="4"/>
  <c r="I1203" i="4"/>
  <c r="H1185" i="4"/>
  <c r="J1157" i="4"/>
  <c r="I862" i="4"/>
  <c r="I835" i="4"/>
  <c r="I895" i="4"/>
  <c r="J1377" i="4"/>
  <c r="J1110" i="4"/>
  <c r="I885" i="4"/>
  <c r="H1152" i="4"/>
  <c r="J1205" i="4"/>
  <c r="J1212" i="4"/>
  <c r="H1374" i="4"/>
  <c r="J1367" i="4"/>
  <c r="H1202" i="4"/>
  <c r="J869" i="4"/>
  <c r="I837" i="4"/>
  <c r="J1265" i="4"/>
  <c r="H1286" i="4"/>
  <c r="H1324" i="4"/>
  <c r="H1276" i="4"/>
  <c r="H861" i="4"/>
  <c r="I1204" i="4"/>
  <c r="I1369" i="4"/>
  <c r="I1185" i="4"/>
  <c r="I1350" i="4"/>
  <c r="J1313" i="4"/>
  <c r="I1286" i="4"/>
  <c r="H1298" i="4"/>
  <c r="J1361" i="4"/>
  <c r="I1274" i="4"/>
  <c r="I1159" i="4"/>
  <c r="J1302" i="4"/>
  <c r="J1105" i="4"/>
  <c r="I1268" i="4"/>
  <c r="H1131" i="4"/>
  <c r="I1342" i="4"/>
  <c r="H1197" i="4"/>
  <c r="H1141" i="4"/>
  <c r="H841" i="4"/>
  <c r="H1176" i="4"/>
  <c r="J1303" i="4"/>
  <c r="H1297" i="4"/>
  <c r="I846" i="4"/>
  <c r="H1226" i="4"/>
  <c r="I1367" i="4"/>
  <c r="J1314" i="4"/>
  <c r="I1374" i="4"/>
  <c r="I1189" i="4"/>
  <c r="H1305" i="4"/>
  <c r="H1359" i="4"/>
  <c r="I834" i="4"/>
  <c r="H1174" i="4"/>
  <c r="I1379" i="4"/>
  <c r="J1322" i="4"/>
  <c r="H820" i="4"/>
  <c r="H1159" i="4"/>
  <c r="J813" i="4"/>
  <c r="I840" i="4"/>
  <c r="I896" i="4"/>
  <c r="I1397" i="4"/>
  <c r="I1232" i="4"/>
  <c r="H1232" i="4"/>
  <c r="H1397" i="4"/>
  <c r="I838" i="4"/>
  <c r="J1155" i="4"/>
  <c r="J1213" i="4"/>
  <c r="J1225" i="4"/>
  <c r="I1396" i="4"/>
  <c r="I1231" i="4"/>
  <c r="H1231" i="4"/>
  <c r="H1396" i="4"/>
  <c r="J1231" i="4"/>
  <c r="J1396" i="4"/>
  <c r="J1148" i="4"/>
  <c r="I847" i="4"/>
  <c r="I907" i="4"/>
  <c r="H1395" i="4"/>
  <c r="H1230" i="4"/>
  <c r="I1230" i="4"/>
  <c r="I1395" i="4"/>
  <c r="H1267" i="4"/>
  <c r="H1102" i="4"/>
  <c r="J1395" i="4"/>
  <c r="J1230" i="4"/>
  <c r="J891" i="4"/>
  <c r="J842" i="4"/>
  <c r="J805" i="4"/>
  <c r="J886" i="4"/>
  <c r="J890" i="4"/>
  <c r="I886" i="4"/>
  <c r="J831" i="4"/>
  <c r="J809" i="4"/>
  <c r="H828" i="4"/>
  <c r="J1150" i="4"/>
  <c r="J840" i="4"/>
  <c r="J904" i="4"/>
  <c r="H1162" i="4"/>
  <c r="H1263" i="4"/>
  <c r="J1368" i="4"/>
  <c r="J1263" i="4"/>
  <c r="H1357" i="4"/>
  <c r="J895" i="4"/>
  <c r="J830" i="4"/>
  <c r="J873" i="4"/>
  <c r="H868" i="4"/>
  <c r="H808" i="4"/>
  <c r="J894" i="4"/>
  <c r="J906" i="4"/>
  <c r="J1369" i="4"/>
  <c r="H1106" i="4"/>
  <c r="J1334" i="4"/>
  <c r="H1196" i="4"/>
  <c r="H1348" i="4"/>
  <c r="H1224" i="4"/>
  <c r="J1370" i="4"/>
  <c r="I1218" i="4"/>
  <c r="I1373" i="4"/>
  <c r="J1378" i="4"/>
  <c r="H1179" i="4"/>
  <c r="H1209" i="4"/>
  <c r="J1151" i="4"/>
  <c r="J1109" i="4"/>
  <c r="H1272" i="4"/>
  <c r="H1316" i="4"/>
  <c r="H1139" i="4"/>
  <c r="I1353" i="4"/>
  <c r="I1365" i="4"/>
  <c r="J1171" i="4"/>
  <c r="J1281" i="4"/>
  <c r="I1335" i="4"/>
  <c r="H1309" i="4"/>
  <c r="H1216" i="4"/>
  <c r="H1206" i="4"/>
  <c r="J1310" i="4"/>
  <c r="J1165" i="4"/>
  <c r="H1156" i="4"/>
  <c r="I1117" i="4"/>
  <c r="H1334" i="4"/>
  <c r="J1327" i="4"/>
  <c r="H1351" i="4"/>
  <c r="I1206" i="4"/>
  <c r="H1381" i="4"/>
  <c r="J1196" i="4"/>
  <c r="J1174" i="4"/>
  <c r="J1208" i="4"/>
  <c r="J1229" i="4"/>
  <c r="J1394" i="4"/>
  <c r="H1187" i="4"/>
  <c r="H1352" i="4"/>
  <c r="I1380" i="4"/>
  <c r="I1215" i="4"/>
  <c r="J888" i="4"/>
  <c r="H1356" i="4"/>
  <c r="J1191" i="4"/>
  <c r="H1098" i="4"/>
  <c r="J1298" i="4"/>
  <c r="J1203" i="4"/>
  <c r="J1362" i="4"/>
  <c r="I1115" i="4"/>
  <c r="I1219" i="4"/>
  <c r="I1384" i="4"/>
  <c r="I1193" i="4"/>
  <c r="I869" i="4"/>
  <c r="J874" i="4"/>
  <c r="J878" i="4"/>
  <c r="J814" i="4"/>
  <c r="J818" i="4"/>
  <c r="H1282" i="4"/>
  <c r="H1117" i="4"/>
  <c r="H1293" i="4"/>
  <c r="H1128" i="4"/>
  <c r="H826" i="4"/>
  <c r="H886" i="4"/>
  <c r="I1182" i="4"/>
  <c r="I1347" i="4"/>
  <c r="I1196" i="4"/>
  <c r="I1361" i="4"/>
  <c r="I1370" i="4"/>
  <c r="I1382" i="4"/>
  <c r="I1205" i="4"/>
  <c r="H1393" i="4"/>
  <c r="H1228" i="4"/>
  <c r="J881" i="4"/>
  <c r="J821" i="4"/>
  <c r="H817" i="4"/>
  <c r="H877" i="4"/>
  <c r="J817" i="4"/>
  <c r="J877" i="4"/>
  <c r="J1393" i="4"/>
  <c r="J1228" i="4"/>
  <c r="H1213" i="4"/>
  <c r="H1378" i="4"/>
  <c r="I804" i="4"/>
  <c r="I864" i="4"/>
  <c r="I1279" i="4"/>
  <c r="H1172" i="4"/>
  <c r="H1337" i="4"/>
  <c r="H1194" i="4"/>
  <c r="H1371" i="4"/>
  <c r="I813" i="4"/>
  <c r="I817" i="4"/>
  <c r="H882" i="4"/>
  <c r="H822" i="4"/>
  <c r="J1351" i="4"/>
  <c r="J1186" i="4"/>
  <c r="H890" i="4"/>
  <c r="H894" i="4"/>
  <c r="H830" i="4"/>
  <c r="H893" i="4"/>
  <c r="H897" i="4"/>
  <c r="H833" i="4"/>
  <c r="H837" i="4"/>
  <c r="J841" i="4"/>
  <c r="J901" i="4"/>
  <c r="J905" i="4"/>
  <c r="J1147" i="4"/>
  <c r="J1312" i="4"/>
  <c r="H891" i="4"/>
  <c r="H831" i="4"/>
  <c r="H1339" i="4"/>
  <c r="J1101" i="4"/>
  <c r="I1217" i="4"/>
  <c r="H821" i="4"/>
  <c r="H881" i="4"/>
  <c r="J1348" i="4"/>
  <c r="H1336" i="4"/>
  <c r="J1358" i="4"/>
  <c r="I1383" i="4"/>
  <c r="J1215" i="4"/>
  <c r="J1201" i="4"/>
  <c r="H1266" i="4"/>
  <c r="H1344" i="4"/>
  <c r="H1347" i="4"/>
  <c r="H1182" i="4"/>
  <c r="H1221" i="4"/>
  <c r="I865" i="4"/>
  <c r="H1110" i="4"/>
  <c r="I826" i="4"/>
  <c r="J1371" i="4"/>
  <c r="J1121" i="4"/>
  <c r="I893" i="4"/>
  <c r="I1356" i="4"/>
  <c r="J1194" i="4"/>
  <c r="H1151" i="4"/>
  <c r="J1183" i="4"/>
  <c r="I860" i="4"/>
  <c r="J1278" i="4"/>
  <c r="J1187" i="4"/>
  <c r="J1204" i="4"/>
  <c r="H895" i="4"/>
  <c r="H1140" i="4"/>
  <c r="J1199" i="4"/>
  <c r="J1272" i="4"/>
  <c r="H1383" i="4"/>
  <c r="J1330" i="4"/>
  <c r="H1104" i="4"/>
  <c r="J1324" i="4"/>
  <c r="H1349" i="4"/>
  <c r="H1118" i="4"/>
  <c r="J846" i="4"/>
  <c r="I1194" i="4"/>
  <c r="J1381" i="4"/>
  <c r="I1114" i="4"/>
  <c r="H1283" i="4"/>
  <c r="H1186" i="4"/>
  <c r="H1201" i="4"/>
  <c r="H1366" i="4"/>
  <c r="J872" i="4"/>
  <c r="J816" i="4"/>
  <c r="J876" i="4"/>
  <c r="J812" i="4"/>
  <c r="J866" i="4"/>
  <c r="J862" i="4"/>
  <c r="J802" i="4"/>
  <c r="J806" i="4"/>
  <c r="J867" i="4"/>
  <c r="J807" i="4"/>
  <c r="J1170" i="4"/>
  <c r="J1335" i="4"/>
  <c r="I1178" i="4"/>
  <c r="I1343" i="4"/>
  <c r="J1182" i="4"/>
  <c r="J1347" i="4"/>
  <c r="H1195" i="4"/>
  <c r="H1360" i="4"/>
  <c r="I873" i="4"/>
  <c r="I809" i="4"/>
  <c r="I821" i="4"/>
  <c r="I881" i="4"/>
  <c r="H870" i="4"/>
  <c r="H810" i="4"/>
  <c r="I1183" i="4"/>
  <c r="I1348" i="4"/>
  <c r="I1171" i="4"/>
  <c r="J870" i="4"/>
  <c r="H863" i="4"/>
  <c r="H803" i="4"/>
  <c r="H807" i="4"/>
  <c r="H867" i="4"/>
  <c r="H806" i="4"/>
  <c r="H834" i="4"/>
  <c r="H835" i="4"/>
  <c r="H864" i="4"/>
  <c r="I842" i="4"/>
  <c r="I902" i="4"/>
  <c r="I1198" i="4"/>
  <c r="H1219" i="4"/>
  <c r="J1106" i="4"/>
  <c r="J1271" i="4"/>
  <c r="J804" i="4"/>
  <c r="J864" i="4"/>
  <c r="J868" i="4"/>
  <c r="J808" i="4"/>
  <c r="H1294" i="4"/>
  <c r="H1129" i="4"/>
  <c r="J882" i="4"/>
  <c r="J822" i="4"/>
  <c r="H884" i="4"/>
  <c r="H824" i="4"/>
  <c r="H889" i="4"/>
  <c r="H829" i="4"/>
  <c r="H1199" i="4"/>
  <c r="H1364" i="4"/>
  <c r="J1209" i="4"/>
  <c r="J1386" i="4"/>
  <c r="J1374" i="4"/>
  <c r="I1209" i="4"/>
  <c r="I1221" i="4"/>
  <c r="I1223" i="4"/>
  <c r="I1388" i="4"/>
  <c r="J1284" i="4"/>
  <c r="J1342" i="4"/>
  <c r="H1211" i="4"/>
  <c r="J1363" i="4"/>
  <c r="I877" i="4"/>
  <c r="I1102" i="4"/>
  <c r="J824" i="4"/>
  <c r="J884" i="4"/>
  <c r="J861" i="4"/>
  <c r="J1315" i="4"/>
  <c r="H1180" i="4"/>
  <c r="H1345" i="4"/>
  <c r="H1346" i="4"/>
  <c r="H1181" i="4"/>
  <c r="H904" i="4"/>
  <c r="H844" i="4"/>
  <c r="H1333" i="4"/>
  <c r="H1315" i="4"/>
  <c r="H1303" i="4"/>
  <c r="H1150" i="4"/>
  <c r="H1138" i="4"/>
  <c r="H905" i="4"/>
  <c r="J1173" i="4"/>
  <c r="J1305" i="4"/>
  <c r="J1140" i="4"/>
  <c r="J1317" i="4"/>
  <c r="J1152" i="4"/>
  <c r="I1305" i="4"/>
  <c r="I1140" i="4"/>
  <c r="I1317" i="4"/>
  <c r="I1152" i="4"/>
  <c r="H816" i="4"/>
  <c r="H876" i="4"/>
  <c r="H814" i="4"/>
  <c r="H874" i="4"/>
  <c r="H878" i="4"/>
  <c r="H818" i="4"/>
  <c r="J1139" i="4"/>
  <c r="J1304" i="4"/>
  <c r="J1143" i="4"/>
  <c r="J1308" i="4"/>
  <c r="J1296" i="4"/>
  <c r="J1131" i="4"/>
  <c r="I1296" i="4"/>
  <c r="I1308" i="4"/>
  <c r="I1131" i="4"/>
  <c r="I1143" i="4"/>
  <c r="J1179" i="4"/>
  <c r="J1167" i="4"/>
  <c r="J1332" i="4"/>
  <c r="J1344" i="4"/>
  <c r="H879" i="4"/>
  <c r="H819" i="4"/>
  <c r="H883" i="4"/>
  <c r="H823" i="4"/>
  <c r="J1224" i="4"/>
  <c r="J1389" i="4"/>
  <c r="H1122" i="4"/>
  <c r="H1287" i="4"/>
  <c r="J1136" i="4"/>
  <c r="J1301" i="4"/>
  <c r="J1326" i="4"/>
  <c r="J1161" i="4"/>
  <c r="H1161" i="4"/>
  <c r="H1173" i="4"/>
  <c r="H1326" i="4"/>
  <c r="H1338" i="4"/>
  <c r="H1136" i="4"/>
  <c r="H1301" i="4"/>
  <c r="I1390" i="4"/>
  <c r="I1225" i="4"/>
  <c r="J811" i="4"/>
  <c r="J871" i="4"/>
  <c r="J875" i="4"/>
  <c r="J815" i="4"/>
  <c r="H811" i="4"/>
  <c r="H871" i="4"/>
  <c r="I1332" i="4"/>
  <c r="I1179" i="4"/>
  <c r="I1167" i="4"/>
  <c r="I1344" i="4"/>
  <c r="H815" i="4"/>
  <c r="H1148" i="4"/>
  <c r="I1389" i="4"/>
  <c r="I1224" i="4"/>
  <c r="J1287" i="4"/>
  <c r="J1122" i="4"/>
  <c r="H1299" i="4"/>
  <c r="H1134" i="4"/>
  <c r="H1311" i="4"/>
  <c r="H1146" i="4"/>
  <c r="J1146" i="4"/>
  <c r="J1134" i="4"/>
  <c r="J1299" i="4"/>
  <c r="J1311" i="4"/>
  <c r="H1314" i="4"/>
  <c r="H1149" i="4"/>
  <c r="H1302" i="4"/>
  <c r="H1137" i="4"/>
  <c r="H1225" i="4"/>
  <c r="H1390" i="4"/>
</calcChain>
</file>

<file path=xl/sharedStrings.xml><?xml version="1.0" encoding="utf-8"?>
<sst xmlns="http://schemas.openxmlformats.org/spreadsheetml/2006/main" count="79" uniqueCount="71">
  <si>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</si>
  <si>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</si>
  <si>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</si>
  <si>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</si>
  <si>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</si>
  <si>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</si>
  <si>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</si>
  <si>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</si>
  <si>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</si>
  <si>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</si>
  <si>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</si>
  <si>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</si>
  <si>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</si>
  <si>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</si>
  <si>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</si>
  <si>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</si>
  <si>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</si>
  <si>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</si>
  <si>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</si>
  <si>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</si>
  <si>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</si>
  <si>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</si>
  <si>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</si>
  <si>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</si>
  <si>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</si>
  <si>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</si>
  <si>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</si>
  <si>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</si>
  <si>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</si>
  <si>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</si>
  <si>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</si>
  <si>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</si>
  <si>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</si>
  <si>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</si>
  <si>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</si>
  <si>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</si>
  <si>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</si>
  <si>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</si>
  <si>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</si>
  <si>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</si>
  <si>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</si>
  <si>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</si>
  <si>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</si>
  <si>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</si>
  <si>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</si>
  <si>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</si>
  <si>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</si>
  <si>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</si>
  <si>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</si>
  <si>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</si>
  <si>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</si>
  <si>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</si>
  <si>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</si>
  <si>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</si>
  <si>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</si>
  <si>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</si>
  <si>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</si>
  <si>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</si>
  <si>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</si>
  <si>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</si>
  <si>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</si>
  <si>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</si>
  <si>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</si>
  <si>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</si>
  <si>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</si>
  <si>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www.stats.govt.nz</t>
  </si>
  <si>
    <r>
      <t>Source:</t>
    </r>
    <r>
      <rPr>
        <sz val="10"/>
        <rFont val="Arial"/>
        <family val="2"/>
      </rPr>
      <t xml:space="preserve"> Stats NZ Accommodation Survey</t>
    </r>
  </si>
  <si>
    <t>Published by Stats NZ</t>
  </si>
  <si>
    <t>Accommodation Survey: June 2018</t>
  </si>
  <si>
    <r>
      <rPr>
        <i/>
        <sz val="10"/>
        <rFont val="Arial"/>
        <family val="2"/>
      </rPr>
      <t>Accommodation Survey: July 2018</t>
    </r>
    <r>
      <rPr>
        <sz val="10"/>
        <rFont val="Arial"/>
        <family val="2"/>
      </rPr>
      <t xml:space="preserve"> will be released on 12 September 2018.</t>
    </r>
  </si>
  <si>
    <t>10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</si>
</sst>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0" fillId="0" borderId="0" xfId="2"/>
    <xf numFmtId="0" fontId="13" fillId="0" borderId="0" xfId="2" applyFont="1" applyAlignment="1">
      <alignment horizontal="left"/>
    </xf>
    <xf numFmtId="0" fontId="14" fillId="0" borderId="0" xfId="2" applyFont="1"/>
    <xf numFmtId="0" fontId="10" fillId="0" borderId="0" xfId="2" applyAlignment="1">
      <alignment horizontal="center"/>
    </xf>
    <xf numFmtId="0" fontId="16" fillId="0" borderId="0" xfId="4" applyAlignment="1" applyProtection="1"/>
    <xf numFmtId="0" fontId="10" fillId="0" borderId="0" xfId="2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Alignment="1">
      <alignment horizontal="left" wrapText="1"/>
    </xf>
    <xf numFmtId="0" fontId="17" fillId="0" borderId="0" xfId="2" applyFont="1" applyAlignment="1">
      <alignment horizontal="left"/>
    </xf>
    <xf numFmtId="0" fontId="10" fillId="0" borderId="0" xfId="2" applyFont="1"/>
    <xf numFmtId="0" fontId="5" fillId="0" borderId="0" xfId="2" applyFont="1"/>
    <xf numFmtId="0" fontId="18" fillId="0" borderId="0" xfId="2" applyFont="1"/>
    <xf numFmtId="0" fontId="19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2" borderId="0" xfId="0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0" xfId="2" quotePrefix="1" applyFont="1" applyAlignment="1">
      <alignment horizontal="left"/>
    </xf>
    <xf numFmtId="0" fontId="10" fillId="0" borderId="0" xfId="2" quotePrefix="1" applyAlignment="1">
      <alignment horizontal="left"/>
    </xf>
    <xf numFmtId="0" fontId="15" fillId="0" borderId="0" xfId="3" applyAlignment="1" applyProtection="1">
      <alignment horizontal="left"/>
    </xf>
    <xf numFmtId="0" fontId="15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</cellXfs>
  <cellStyles count="5">
    <cellStyle name="Hyperlink" xfId="3" builtinId="8"/>
    <cellStyle name="Hyperlink 2" xfId="4" xr:uid="{00000000-0005-0000-0000-000001000000}"/>
    <cellStyle name="Normal" xfId="0" builtinId="0"/>
    <cellStyle name="Normal 2 4" xfId="2" xr:uid="{00000000-0005-0000-0000-000003000000}"/>
    <cellStyle name="Percent" xfId="1" builtinId="5"/>
  </cellStyles>
  <dxfs count="20"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320.607633912034" createdVersion="6" refreshedVersion="6" minRefreshableVersion="3" recordCount="79236" xr:uid="{EEE697CD-22FB-4F4A-A6A9-46B5A968FAA3}">
  <cacheSource type="worksheet">
    <worksheetSource ref="A6:D79242" sheet="Data"/>
  </cacheSource>
  <cacheFields count="4">
    <cacheField name="Month" numFmtId="17">
      <sharedItems containsSemiMixedTypes="0" containsNonDate="0" containsDate="1" containsString="0" minDate="2003-01-01T00:00:00" maxDate="2018-06-02T00:00:00" count="186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236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  <r>
    <x v="180"/>
    <x v="0"/>
    <x v="0"/>
    <n v="149"/>
  </r>
  <r>
    <x v="180"/>
    <x v="0"/>
    <x v="1"/>
    <n v="5694"/>
  </r>
  <r>
    <x v="180"/>
    <x v="0"/>
    <x v="2"/>
    <n v="176514"/>
  </r>
  <r>
    <x v="180"/>
    <x v="0"/>
    <x v="3"/>
    <n v="97865"/>
  </r>
  <r>
    <x v="180"/>
    <x v="0"/>
    <x v="4"/>
    <n v="218189"/>
  </r>
  <r>
    <x v="180"/>
    <x v="0"/>
    <x v="5"/>
    <n v="78847"/>
  </r>
  <r>
    <x v="180"/>
    <x v="1"/>
    <x v="0"/>
    <n v="52"/>
  </r>
  <r>
    <x v="180"/>
    <x v="1"/>
    <x v="1"/>
    <n v="2684"/>
  </r>
  <r>
    <x v="180"/>
    <x v="1"/>
    <x v="2"/>
    <n v="83204"/>
  </r>
  <r>
    <x v="180"/>
    <x v="1"/>
    <x v="3"/>
    <n v="51002"/>
  </r>
  <r>
    <x v="180"/>
    <x v="1"/>
    <x v="4"/>
    <n v="121514"/>
  </r>
  <r>
    <x v="180"/>
    <x v="1"/>
    <x v="5"/>
    <n v="42259"/>
  </r>
  <r>
    <x v="180"/>
    <x v="2"/>
    <x v="0"/>
    <n v="20"/>
  </r>
  <r>
    <x v="180"/>
    <x v="2"/>
    <x v="1"/>
    <n v="1097"/>
  </r>
  <r>
    <x v="180"/>
    <x v="2"/>
    <x v="2"/>
    <n v="34007"/>
  </r>
  <r>
    <x v="180"/>
    <x v="2"/>
    <x v="3"/>
    <n v="16240"/>
  </r>
  <r>
    <x v="180"/>
    <x v="2"/>
    <x v="4"/>
    <n v="29484"/>
  </r>
  <r>
    <x v="180"/>
    <x v="2"/>
    <x v="5"/>
    <n v="12211"/>
  </r>
  <r>
    <x v="180"/>
    <x v="3"/>
    <x v="0"/>
    <n v="41"/>
  </r>
  <r>
    <x v="180"/>
    <x v="3"/>
    <x v="1"/>
    <n v="1902"/>
  </r>
  <r>
    <x v="180"/>
    <x v="3"/>
    <x v="2"/>
    <n v="58962"/>
  </r>
  <r>
    <x v="180"/>
    <x v="3"/>
    <x v="3"/>
    <n v="27581"/>
  </r>
  <r>
    <x v="180"/>
    <x v="3"/>
    <x v="4"/>
    <n v="62293"/>
  </r>
  <r>
    <x v="180"/>
    <x v="3"/>
    <x v="5"/>
    <n v="23518"/>
  </r>
  <r>
    <x v="180"/>
    <x v="4"/>
    <x v="0"/>
    <n v="24"/>
  </r>
  <r>
    <x v="180"/>
    <x v="4"/>
    <x v="1"/>
    <n v="897"/>
  </r>
  <r>
    <x v="180"/>
    <x v="4"/>
    <x v="2"/>
    <n v="27807"/>
  </r>
  <r>
    <x v="180"/>
    <x v="4"/>
    <x v="3"/>
    <n v="15902"/>
  </r>
  <r>
    <x v="180"/>
    <x v="4"/>
    <x v="4"/>
    <n v="30351"/>
  </r>
  <r>
    <x v="180"/>
    <x v="4"/>
    <x v="5"/>
    <n v="13721"/>
  </r>
  <r>
    <x v="180"/>
    <x v="5"/>
    <x v="0"/>
    <n v="11"/>
  </r>
  <r>
    <x v="180"/>
    <x v="5"/>
    <x v="1"/>
    <n v="393"/>
  </r>
  <r>
    <x v="180"/>
    <x v="5"/>
    <x v="2"/>
    <n v="12183"/>
  </r>
  <r>
    <x v="180"/>
    <x v="5"/>
    <x v="3"/>
    <n v="7017"/>
  </r>
  <r>
    <x v="180"/>
    <x v="5"/>
    <x v="4"/>
    <n v="17809"/>
  </r>
  <r>
    <x v="180"/>
    <x v="5"/>
    <x v="5"/>
    <n v="7700"/>
  </r>
  <r>
    <x v="180"/>
    <x v="6"/>
    <x v="0"/>
    <n v="152"/>
  </r>
  <r>
    <x v="180"/>
    <x v="6"/>
    <x v="1"/>
    <n v="12582"/>
  </r>
  <r>
    <x v="180"/>
    <x v="6"/>
    <x v="2"/>
    <n v="390042"/>
  </r>
  <r>
    <x v="180"/>
    <x v="6"/>
    <x v="3"/>
    <n v="290777"/>
  </r>
  <r>
    <x v="180"/>
    <x v="6"/>
    <x v="4"/>
    <n v="470484"/>
  </r>
  <r>
    <x v="180"/>
    <x v="6"/>
    <x v="5"/>
    <n v="216551"/>
  </r>
  <r>
    <x v="180"/>
    <x v="7"/>
    <x v="0"/>
    <n v="46"/>
  </r>
  <r>
    <x v="180"/>
    <x v="7"/>
    <x v="1"/>
    <n v="2632"/>
  </r>
  <r>
    <x v="180"/>
    <x v="7"/>
    <x v="2"/>
    <n v="81592"/>
  </r>
  <r>
    <x v="180"/>
    <x v="7"/>
    <x v="3"/>
    <n v="62875"/>
  </r>
  <r>
    <x v="180"/>
    <x v="7"/>
    <x v="4"/>
    <n v="107653"/>
  </r>
  <r>
    <x v="180"/>
    <x v="7"/>
    <x v="5"/>
    <n v="78806"/>
  </r>
  <r>
    <x v="180"/>
    <x v="8"/>
    <x v="0"/>
    <n v="8"/>
  </r>
  <r>
    <x v="180"/>
    <x v="8"/>
    <x v="1"/>
    <n v="120"/>
  </r>
  <r>
    <x v="180"/>
    <x v="8"/>
    <x v="2"/>
    <n v="3720"/>
  </r>
  <r>
    <x v="180"/>
    <x v="8"/>
    <x v="3"/>
    <n v="1936"/>
  </r>
  <r>
    <x v="180"/>
    <x v="8"/>
    <x v="4"/>
    <n v="3464"/>
  </r>
  <r>
    <x v="180"/>
    <x v="8"/>
    <x v="5"/>
    <n v="1381"/>
  </r>
  <r>
    <x v="180"/>
    <x v="9"/>
    <x v="0"/>
    <n v="19"/>
  </r>
  <r>
    <x v="180"/>
    <x v="9"/>
    <x v="1"/>
    <n v="1056"/>
  </r>
  <r>
    <x v="180"/>
    <x v="9"/>
    <x v="2"/>
    <n v="32736"/>
  </r>
  <r>
    <x v="180"/>
    <x v="9"/>
    <x v="3"/>
    <n v="10616"/>
  </r>
  <r>
    <x v="180"/>
    <x v="9"/>
    <x v="4"/>
    <n v="16290"/>
  </r>
  <r>
    <x v="180"/>
    <x v="9"/>
    <x v="5"/>
    <n v="7767"/>
  </r>
  <r>
    <x v="180"/>
    <x v="10"/>
    <x v="0"/>
    <n v="97"/>
  </r>
  <r>
    <x v="180"/>
    <x v="10"/>
    <x v="1"/>
    <n v="4349"/>
  </r>
  <r>
    <x v="180"/>
    <x v="10"/>
    <x v="2"/>
    <n v="134819"/>
  </r>
  <r>
    <x v="180"/>
    <x v="10"/>
    <x v="3"/>
    <n v="67056"/>
  </r>
  <r>
    <x v="180"/>
    <x v="10"/>
    <x v="4"/>
    <n v="170220"/>
  </r>
  <r>
    <x v="180"/>
    <x v="10"/>
    <x v="5"/>
    <n v="51312"/>
  </r>
  <r>
    <x v="180"/>
    <x v="11"/>
    <x v="0"/>
    <n v="15"/>
  </r>
  <r>
    <x v="180"/>
    <x v="11"/>
    <x v="1"/>
    <n v="721"/>
  </r>
  <r>
    <x v="180"/>
    <x v="11"/>
    <x v="2"/>
    <n v="22351"/>
  </r>
  <r>
    <x v="180"/>
    <x v="11"/>
    <x v="3"/>
    <n v="9304"/>
  </r>
  <r>
    <x v="180"/>
    <x v="11"/>
    <x v="4"/>
    <n v="19047"/>
  </r>
  <r>
    <x v="180"/>
    <x v="11"/>
    <x v="5"/>
    <n v="9305"/>
  </r>
  <r>
    <x v="180"/>
    <x v="12"/>
    <x v="0"/>
    <n v="20"/>
  </r>
  <r>
    <x v="180"/>
    <x v="12"/>
    <x v="1"/>
    <n v="908"/>
  </r>
  <r>
    <x v="180"/>
    <x v="12"/>
    <x v="2"/>
    <n v="28148"/>
  </r>
  <r>
    <x v="180"/>
    <x v="12"/>
    <x v="3"/>
    <n v="18403"/>
  </r>
  <r>
    <x v="180"/>
    <x v="12"/>
    <x v="4"/>
    <n v="30045"/>
  </r>
  <r>
    <x v="180"/>
    <x v="12"/>
    <x v="5"/>
    <n v="10407"/>
  </r>
  <r>
    <x v="180"/>
    <x v="13"/>
    <x v="0"/>
    <n v="11"/>
  </r>
  <r>
    <x v="180"/>
    <x v="13"/>
    <x v="1"/>
    <n v="321"/>
  </r>
  <r>
    <x v="180"/>
    <x v="13"/>
    <x v="2"/>
    <n v="9951"/>
  </r>
  <r>
    <x v="180"/>
    <x v="13"/>
    <x v="3"/>
    <n v="5196"/>
  </r>
  <r>
    <x v="180"/>
    <x v="13"/>
    <x v="4"/>
    <n v="12654"/>
  </r>
  <r>
    <x v="180"/>
    <x v="13"/>
    <x v="5"/>
    <n v="6508"/>
  </r>
  <r>
    <x v="180"/>
    <x v="14"/>
    <x v="0"/>
    <n v="53"/>
  </r>
  <r>
    <x v="180"/>
    <x v="14"/>
    <x v="1"/>
    <n v="1876"/>
  </r>
  <r>
    <x v="180"/>
    <x v="14"/>
    <x v="2"/>
    <n v="58156"/>
  </r>
  <r>
    <x v="180"/>
    <x v="14"/>
    <x v="3"/>
    <n v="34248"/>
  </r>
  <r>
    <x v="180"/>
    <x v="14"/>
    <x v="4"/>
    <n v="62729"/>
  </r>
  <r>
    <x v="180"/>
    <x v="14"/>
    <x v="5"/>
    <n v="33263"/>
  </r>
  <r>
    <x v="180"/>
    <x v="15"/>
    <x v="0"/>
    <n v="22"/>
  </r>
  <r>
    <x v="180"/>
    <x v="15"/>
    <x v="1"/>
    <n v="1025"/>
  </r>
  <r>
    <x v="180"/>
    <x v="15"/>
    <x v="2"/>
    <n v="31775"/>
  </r>
  <r>
    <x v="180"/>
    <x v="15"/>
    <x v="3"/>
    <n v="11854"/>
  </r>
  <r>
    <x v="180"/>
    <x v="15"/>
    <x v="4"/>
    <n v="19590"/>
  </r>
  <r>
    <x v="180"/>
    <x v="15"/>
    <x v="5"/>
    <n v="8263"/>
  </r>
  <r>
    <x v="180"/>
    <x v="16"/>
    <x v="0"/>
    <n v="8"/>
  </r>
  <r>
    <x v="180"/>
    <x v="16"/>
    <x v="1"/>
    <n v="261"/>
  </r>
  <r>
    <x v="180"/>
    <x v="16"/>
    <x v="2"/>
    <n v="8091"/>
  </r>
  <r>
    <x v="180"/>
    <x v="16"/>
    <x v="3"/>
    <n v="2540"/>
  </r>
  <r>
    <x v="180"/>
    <x v="16"/>
    <x v="4"/>
    <n v="5673"/>
  </r>
  <r>
    <x v="180"/>
    <x v="16"/>
    <x v="5"/>
    <n v="3224"/>
  </r>
  <r>
    <x v="180"/>
    <x v="17"/>
    <x v="0"/>
    <n v="10"/>
  </r>
  <r>
    <x v="180"/>
    <x v="17"/>
    <x v="1"/>
    <n v="229"/>
  </r>
  <r>
    <x v="180"/>
    <x v="17"/>
    <x v="2"/>
    <n v="7099"/>
  </r>
  <r>
    <x v="180"/>
    <x v="17"/>
    <x v="3"/>
    <n v="2614"/>
  </r>
  <r>
    <x v="180"/>
    <x v="17"/>
    <x v="4"/>
    <n v="3988"/>
  </r>
  <r>
    <x v="180"/>
    <x v="17"/>
    <x v="5"/>
    <n v="2239"/>
  </r>
  <r>
    <x v="180"/>
    <x v="18"/>
    <x v="0"/>
    <n v="18"/>
  </r>
  <r>
    <x v="180"/>
    <x v="18"/>
    <x v="1"/>
    <n v="666"/>
  </r>
  <r>
    <x v="180"/>
    <x v="18"/>
    <x v="2"/>
    <n v="20646"/>
  </r>
  <r>
    <x v="180"/>
    <x v="18"/>
    <x v="3"/>
    <n v="10562"/>
  </r>
  <r>
    <x v="180"/>
    <x v="18"/>
    <x v="4"/>
    <n v="21508"/>
  </r>
  <r>
    <x v="180"/>
    <x v="18"/>
    <x v="5"/>
    <n v="15314"/>
  </r>
  <r>
    <x v="180"/>
    <x v="19"/>
    <x v="0"/>
    <n v="96"/>
  </r>
  <r>
    <x v="180"/>
    <x v="19"/>
    <x v="1"/>
    <n v="3919"/>
  </r>
  <r>
    <x v="180"/>
    <x v="19"/>
    <x v="2"/>
    <n v="121489"/>
  </r>
  <r>
    <x v="180"/>
    <x v="19"/>
    <x v="3"/>
    <n v="73497"/>
  </r>
  <r>
    <x v="180"/>
    <x v="19"/>
    <x v="4"/>
    <n v="152723"/>
  </r>
  <r>
    <x v="180"/>
    <x v="19"/>
    <x v="5"/>
    <n v="77750"/>
  </r>
  <r>
    <x v="180"/>
    <x v="20"/>
    <x v="0"/>
    <n v="25"/>
  </r>
  <r>
    <x v="180"/>
    <x v="20"/>
    <x v="1"/>
    <n v="1938"/>
  </r>
  <r>
    <x v="180"/>
    <x v="20"/>
    <x v="2"/>
    <n v="60078"/>
  </r>
  <r>
    <x v="180"/>
    <x v="20"/>
    <x v="3"/>
    <n v="21487"/>
  </r>
  <r>
    <x v="180"/>
    <x v="20"/>
    <x v="4"/>
    <n v="50854"/>
  </r>
  <r>
    <x v="180"/>
    <x v="20"/>
    <x v="5"/>
    <n v="13562"/>
  </r>
  <r>
    <x v="180"/>
    <x v="21"/>
    <x v="0"/>
    <n v="69"/>
  </r>
  <r>
    <x v="180"/>
    <x v="21"/>
    <x v="1"/>
    <n v="2778"/>
  </r>
  <r>
    <x v="180"/>
    <x v="21"/>
    <x v="2"/>
    <n v="86118"/>
  </r>
  <r>
    <x v="180"/>
    <x v="21"/>
    <x v="3"/>
    <n v="60028"/>
  </r>
  <r>
    <x v="180"/>
    <x v="21"/>
    <x v="4"/>
    <n v="123022"/>
  </r>
  <r>
    <x v="180"/>
    <x v="21"/>
    <x v="5"/>
    <n v="39728"/>
  </r>
  <r>
    <x v="180"/>
    <x v="22"/>
    <x v="0"/>
    <n v="120"/>
  </r>
  <r>
    <x v="180"/>
    <x v="22"/>
    <x v="1"/>
    <n v="6843"/>
  </r>
  <r>
    <x v="180"/>
    <x v="22"/>
    <x v="2"/>
    <n v="212133"/>
  </r>
  <r>
    <x v="180"/>
    <x v="22"/>
    <x v="3"/>
    <n v="137593"/>
  </r>
  <r>
    <x v="180"/>
    <x v="22"/>
    <x v="4"/>
    <n v="280780"/>
  </r>
  <r>
    <x v="180"/>
    <x v="22"/>
    <x v="5"/>
    <n v="145303"/>
  </r>
  <r>
    <x v="180"/>
    <x v="23"/>
    <x v="0"/>
    <n v="33"/>
  </r>
  <r>
    <x v="180"/>
    <x v="23"/>
    <x v="1"/>
    <n v="1833"/>
  </r>
  <r>
    <x v="180"/>
    <x v="23"/>
    <x v="2"/>
    <n v="56823"/>
  </r>
  <r>
    <x v="180"/>
    <x v="23"/>
    <x v="3"/>
    <n v="23829"/>
  </r>
  <r>
    <x v="180"/>
    <x v="23"/>
    <x v="4"/>
    <n v="66196"/>
  </r>
  <r>
    <x v="180"/>
    <x v="23"/>
    <x v="5"/>
    <n v="17925"/>
  </r>
  <r>
    <x v="180"/>
    <x v="24"/>
    <x v="0"/>
    <n v="17"/>
  </r>
  <r>
    <x v="180"/>
    <x v="24"/>
    <x v="1"/>
    <n v="1145"/>
  </r>
  <r>
    <x v="180"/>
    <x v="24"/>
    <x v="2"/>
    <n v="35495"/>
  </r>
  <r>
    <x v="180"/>
    <x v="24"/>
    <x v="3"/>
    <n v="11331"/>
  </r>
  <r>
    <x v="180"/>
    <x v="24"/>
    <x v="4"/>
    <n v="29315"/>
  </r>
  <r>
    <x v="180"/>
    <x v="24"/>
    <x v="5"/>
    <n v="11282"/>
  </r>
  <r>
    <x v="180"/>
    <x v="25"/>
    <x v="0"/>
    <n v="34"/>
  </r>
  <r>
    <x v="180"/>
    <x v="25"/>
    <x v="1"/>
    <n v="1092"/>
  </r>
  <r>
    <x v="180"/>
    <x v="25"/>
    <x v="2"/>
    <n v="33852"/>
  </r>
  <r>
    <x v="180"/>
    <x v="25"/>
    <x v="3"/>
    <n v="19381"/>
  </r>
  <r>
    <x v="180"/>
    <x v="25"/>
    <x v="4"/>
    <n v="40176"/>
  </r>
  <r>
    <x v="180"/>
    <x v="25"/>
    <x v="5"/>
    <n v="15457"/>
  </r>
  <r>
    <x v="180"/>
    <x v="26"/>
    <x v="0"/>
    <n v="7"/>
  </r>
  <r>
    <x v="180"/>
    <x v="26"/>
    <x v="1"/>
    <n v="275"/>
  </r>
  <r>
    <x v="180"/>
    <x v="26"/>
    <x v="2"/>
    <n v="8525"/>
  </r>
  <r>
    <x v="180"/>
    <x v="26"/>
    <x v="3"/>
    <n v="3104"/>
  </r>
  <r>
    <x v="180"/>
    <x v="26"/>
    <x v="4"/>
    <n v="7288"/>
  </r>
  <r>
    <x v="180"/>
    <x v="26"/>
    <x v="5"/>
    <n v="3840"/>
  </r>
  <r>
    <x v="180"/>
    <x v="27"/>
    <x v="0"/>
    <n v="54"/>
  </r>
  <r>
    <x v="180"/>
    <x v="27"/>
    <x v="1"/>
    <n v="1385"/>
  </r>
  <r>
    <x v="180"/>
    <x v="27"/>
    <x v="2"/>
    <n v="42935"/>
  </r>
  <r>
    <x v="180"/>
    <x v="27"/>
    <x v="3"/>
    <n v="29876"/>
  </r>
  <r>
    <x v="180"/>
    <x v="27"/>
    <x v="4"/>
    <n v="64102"/>
  </r>
  <r>
    <x v="180"/>
    <x v="27"/>
    <x v="5"/>
    <n v="22099"/>
  </r>
  <r>
    <x v="180"/>
    <x v="28"/>
    <x v="0"/>
    <n v="51"/>
  </r>
  <r>
    <x v="180"/>
    <x v="28"/>
    <x v="1"/>
    <n v="2036"/>
  </r>
  <r>
    <x v="180"/>
    <x v="28"/>
    <x v="2"/>
    <n v="63116"/>
  </r>
  <r>
    <x v="180"/>
    <x v="28"/>
    <x v="3"/>
    <n v="48024"/>
  </r>
  <r>
    <x v="180"/>
    <x v="28"/>
    <x v="4"/>
    <n v="96537"/>
  </r>
  <r>
    <x v="180"/>
    <x v="28"/>
    <x v="5"/>
    <n v="39821"/>
  </r>
  <r>
    <x v="180"/>
    <x v="29"/>
    <x v="0"/>
    <n v="8"/>
  </r>
  <r>
    <x v="180"/>
    <x v="29"/>
    <x v="1"/>
    <n v="168"/>
  </r>
  <r>
    <x v="180"/>
    <x v="29"/>
    <x v="2"/>
    <n v="5208"/>
  </r>
  <r>
    <x v="180"/>
    <x v="29"/>
    <x v="3"/>
    <n v="1254"/>
  </r>
  <r>
    <x v="180"/>
    <x v="29"/>
    <x v="4"/>
    <n v="2355"/>
  </r>
  <r>
    <x v="180"/>
    <x v="29"/>
    <x v="5"/>
    <n v="1275"/>
  </r>
  <r>
    <x v="180"/>
    <x v="30"/>
    <x v="0"/>
    <n v="54"/>
  </r>
  <r>
    <x v="180"/>
    <x v="30"/>
    <x v="1"/>
    <n v="2155"/>
  </r>
  <r>
    <x v="180"/>
    <x v="30"/>
    <x v="2"/>
    <n v="66805"/>
  </r>
  <r>
    <x v="180"/>
    <x v="30"/>
    <x v="3"/>
    <n v="37160"/>
  </r>
  <r>
    <x v="180"/>
    <x v="30"/>
    <x v="4"/>
    <n v="73118"/>
  </r>
  <r>
    <x v="180"/>
    <x v="30"/>
    <x v="5"/>
    <n v="29815"/>
  </r>
  <r>
    <x v="180"/>
    <x v="31"/>
    <x v="0"/>
    <n v="8"/>
  </r>
  <r>
    <x v="180"/>
    <x v="31"/>
    <x v="1"/>
    <n v="249"/>
  </r>
  <r>
    <x v="180"/>
    <x v="31"/>
    <x v="2"/>
    <n v="7719"/>
  </r>
  <r>
    <x v="180"/>
    <x v="31"/>
    <x v="3"/>
    <n v="2523"/>
  </r>
  <r>
    <x v="180"/>
    <x v="31"/>
    <x v="4"/>
    <n v="4942"/>
  </r>
  <r>
    <x v="180"/>
    <x v="31"/>
    <x v="5"/>
    <n v="3124"/>
  </r>
  <r>
    <x v="180"/>
    <x v="32"/>
    <x v="0"/>
    <n v="20"/>
  </r>
  <r>
    <x v="180"/>
    <x v="32"/>
    <x v="1"/>
    <n v="518"/>
  </r>
  <r>
    <x v="180"/>
    <x v="32"/>
    <x v="2"/>
    <n v="16058"/>
  </r>
  <r>
    <x v="180"/>
    <x v="32"/>
    <x v="3"/>
    <n v="6722"/>
  </r>
  <r>
    <x v="180"/>
    <x v="32"/>
    <x v="4"/>
    <n v="14441"/>
  </r>
  <r>
    <x v="180"/>
    <x v="32"/>
    <x v="5"/>
    <n v="4703"/>
  </r>
  <r>
    <x v="180"/>
    <x v="33"/>
    <x v="0"/>
    <n v="52"/>
  </r>
  <r>
    <x v="180"/>
    <x v="33"/>
    <x v="1"/>
    <n v="2202"/>
  </r>
  <r>
    <x v="180"/>
    <x v="33"/>
    <x v="2"/>
    <n v="68262"/>
  </r>
  <r>
    <x v="180"/>
    <x v="33"/>
    <x v="3"/>
    <n v="26690"/>
  </r>
  <r>
    <x v="180"/>
    <x v="33"/>
    <x v="4"/>
    <n v="50694"/>
  </r>
  <r>
    <x v="180"/>
    <x v="33"/>
    <x v="5"/>
    <n v="31432"/>
  </r>
  <r>
    <x v="180"/>
    <x v="34"/>
    <x v="0"/>
    <n v="29"/>
  </r>
  <r>
    <x v="180"/>
    <x v="34"/>
    <x v="1"/>
    <n v="910"/>
  </r>
  <r>
    <x v="180"/>
    <x v="34"/>
    <x v="2"/>
    <n v="28210"/>
  </r>
  <r>
    <x v="180"/>
    <x v="34"/>
    <x v="3"/>
    <n v="10918"/>
  </r>
  <r>
    <x v="180"/>
    <x v="34"/>
    <x v="4"/>
    <n v="22711"/>
  </r>
  <r>
    <x v="180"/>
    <x v="34"/>
    <x v="5"/>
    <n v="11843"/>
  </r>
  <r>
    <x v="180"/>
    <x v="35"/>
    <x v="0"/>
    <n v="10"/>
  </r>
  <r>
    <x v="180"/>
    <x v="35"/>
    <x v="1"/>
    <n v="176"/>
  </r>
  <r>
    <x v="180"/>
    <x v="35"/>
    <x v="2"/>
    <n v="5456"/>
  </r>
  <r>
    <x v="180"/>
    <x v="35"/>
    <x v="3"/>
    <n v="2043"/>
  </r>
  <r>
    <x v="180"/>
    <x v="35"/>
    <x v="4"/>
    <n v="4096"/>
  </r>
  <r>
    <x v="180"/>
    <x v="35"/>
    <x v="5"/>
    <n v="3164"/>
  </r>
  <r>
    <x v="180"/>
    <x v="36"/>
    <x v="0"/>
    <n v="13"/>
  </r>
  <r>
    <x v="180"/>
    <x v="36"/>
    <x v="1"/>
    <n v="371"/>
  </r>
  <r>
    <x v="180"/>
    <x v="36"/>
    <x v="2"/>
    <n v="11501"/>
  </r>
  <r>
    <x v="180"/>
    <x v="36"/>
    <x v="3"/>
    <n v="4239"/>
  </r>
  <r>
    <x v="180"/>
    <x v="36"/>
    <x v="4"/>
    <n v="6208"/>
  </r>
  <r>
    <x v="180"/>
    <x v="36"/>
    <x v="5"/>
    <n v="2751"/>
  </r>
  <r>
    <x v="180"/>
    <x v="37"/>
    <x v="0"/>
    <n v="50"/>
  </r>
  <r>
    <x v="180"/>
    <x v="37"/>
    <x v="1"/>
    <n v="1402"/>
  </r>
  <r>
    <x v="180"/>
    <x v="37"/>
    <x v="2"/>
    <n v="43462"/>
  </r>
  <r>
    <x v="180"/>
    <x v="37"/>
    <x v="3"/>
    <n v="16825"/>
  </r>
  <r>
    <x v="180"/>
    <x v="37"/>
    <x v="4"/>
    <n v="30560"/>
  </r>
  <r>
    <x v="180"/>
    <x v="37"/>
    <x v="5"/>
    <n v="17423"/>
  </r>
  <r>
    <x v="180"/>
    <x v="38"/>
    <x v="0"/>
    <n v="15"/>
  </r>
  <r>
    <x v="180"/>
    <x v="38"/>
    <x v="1"/>
    <n v="334"/>
  </r>
  <r>
    <x v="180"/>
    <x v="38"/>
    <x v="2"/>
    <n v="10354"/>
  </r>
  <r>
    <x v="180"/>
    <x v="38"/>
    <x v="3"/>
    <n v="2523"/>
  </r>
  <r>
    <x v="180"/>
    <x v="38"/>
    <x v="4"/>
    <n v="4774"/>
  </r>
  <r>
    <x v="180"/>
    <x v="38"/>
    <x v="5"/>
    <n v="2834"/>
  </r>
  <r>
    <x v="180"/>
    <x v="39"/>
    <x v="0"/>
    <n v="19"/>
  </r>
  <r>
    <x v="180"/>
    <x v="39"/>
    <x v="1"/>
    <n v="915"/>
  </r>
  <r>
    <x v="180"/>
    <x v="39"/>
    <x v="2"/>
    <n v="28365"/>
  </r>
  <r>
    <x v="180"/>
    <x v="39"/>
    <x v="3"/>
    <n v="6271"/>
  </r>
  <r>
    <x v="180"/>
    <x v="39"/>
    <x v="4"/>
    <n v="11601"/>
  </r>
  <r>
    <x v="180"/>
    <x v="39"/>
    <x v="5"/>
    <n v="6743"/>
  </r>
  <r>
    <x v="180"/>
    <x v="40"/>
    <x v="0"/>
    <n v="21"/>
  </r>
  <r>
    <x v="180"/>
    <x v="40"/>
    <x v="1"/>
    <n v="1013"/>
  </r>
  <r>
    <x v="180"/>
    <x v="40"/>
    <x v="2"/>
    <n v="31403"/>
  </r>
  <r>
    <x v="180"/>
    <x v="40"/>
    <x v="3"/>
    <n v="12376"/>
  </r>
  <r>
    <x v="180"/>
    <x v="40"/>
    <x v="4"/>
    <n v="26969"/>
  </r>
  <r>
    <x v="180"/>
    <x v="40"/>
    <x v="5"/>
    <n v="10495"/>
  </r>
  <r>
    <x v="180"/>
    <x v="41"/>
    <x v="0"/>
    <n v="7"/>
  </r>
  <r>
    <x v="180"/>
    <x v="41"/>
    <x v="1"/>
    <n v="196"/>
  </r>
  <r>
    <x v="180"/>
    <x v="41"/>
    <x v="2"/>
    <n v="6076"/>
  </r>
  <r>
    <x v="180"/>
    <x v="41"/>
    <x v="3"/>
    <n v="2678"/>
  </r>
  <r>
    <x v="180"/>
    <x v="41"/>
    <x v="4"/>
    <n v="4809"/>
  </r>
  <r>
    <x v="180"/>
    <x v="41"/>
    <x v="5"/>
    <n v="2584"/>
  </r>
  <r>
    <x v="180"/>
    <x v="42"/>
    <x v="0"/>
    <n v="8"/>
  </r>
  <r>
    <x v="180"/>
    <x v="42"/>
    <x v="1"/>
    <n v="471"/>
  </r>
  <r>
    <x v="180"/>
    <x v="42"/>
    <x v="2"/>
    <n v="14601"/>
  </r>
  <r>
    <x v="180"/>
    <x v="42"/>
    <x v="3"/>
    <n v="2903"/>
  </r>
  <r>
    <x v="180"/>
    <x v="42"/>
    <x v="4"/>
    <n v="4990"/>
  </r>
  <r>
    <x v="180"/>
    <x v="42"/>
    <x v="5"/>
    <n v="2036"/>
  </r>
  <r>
    <x v="180"/>
    <x v="43"/>
    <x v="0"/>
    <n v="18"/>
  </r>
  <r>
    <x v="180"/>
    <x v="43"/>
    <x v="1"/>
    <n v="890"/>
  </r>
  <r>
    <x v="180"/>
    <x v="43"/>
    <x v="2"/>
    <n v="27590"/>
  </r>
  <r>
    <x v="180"/>
    <x v="43"/>
    <x v="3"/>
    <n v="12546"/>
  </r>
  <r>
    <x v="180"/>
    <x v="43"/>
    <x v="4"/>
    <n v="24478"/>
  </r>
  <r>
    <x v="180"/>
    <x v="43"/>
    <x v="5"/>
    <n v="8191"/>
  </r>
  <r>
    <x v="180"/>
    <x v="44"/>
    <x v="0"/>
    <n v="72"/>
  </r>
  <r>
    <x v="180"/>
    <x v="44"/>
    <x v="1"/>
    <n v="5913"/>
  </r>
  <r>
    <x v="180"/>
    <x v="44"/>
    <x v="2"/>
    <n v="183303"/>
  </r>
  <r>
    <x v="180"/>
    <x v="44"/>
    <x v="3"/>
    <n v="132178"/>
  </r>
  <r>
    <x v="180"/>
    <x v="44"/>
    <x v="4"/>
    <n v="206556"/>
  </r>
  <r>
    <x v="180"/>
    <x v="44"/>
    <x v="5"/>
    <n v="95496"/>
  </r>
  <r>
    <x v="180"/>
    <x v="45"/>
    <x v="0"/>
    <n v="16"/>
  </r>
  <r>
    <x v="180"/>
    <x v="45"/>
    <x v="1"/>
    <n v="711"/>
  </r>
  <r>
    <x v="180"/>
    <x v="45"/>
    <x v="2"/>
    <n v="22041"/>
  </r>
  <r>
    <x v="180"/>
    <x v="45"/>
    <x v="3"/>
    <n v="9143"/>
  </r>
  <r>
    <x v="180"/>
    <x v="45"/>
    <x v="4"/>
    <n v="20443"/>
  </r>
  <r>
    <x v="180"/>
    <x v="45"/>
    <x v="5"/>
    <n v="9455"/>
  </r>
  <r>
    <x v="180"/>
    <x v="46"/>
    <x v="0"/>
    <n v="24"/>
  </r>
  <r>
    <x v="180"/>
    <x v="46"/>
    <x v="1"/>
    <n v="639"/>
  </r>
  <r>
    <x v="180"/>
    <x v="46"/>
    <x v="2"/>
    <n v="19809"/>
  </r>
  <r>
    <x v="180"/>
    <x v="46"/>
    <x v="3"/>
    <n v="6441"/>
  </r>
  <r>
    <x v="180"/>
    <x v="46"/>
    <x v="4"/>
    <n v="13835"/>
  </r>
  <r>
    <x v="180"/>
    <x v="46"/>
    <x v="5"/>
    <n v="7022"/>
  </r>
  <r>
    <x v="180"/>
    <x v="47"/>
    <x v="0"/>
    <n v="84"/>
  </r>
  <r>
    <x v="180"/>
    <x v="47"/>
    <x v="1"/>
    <n v="4015"/>
  </r>
  <r>
    <x v="180"/>
    <x v="47"/>
    <x v="2"/>
    <n v="124465"/>
  </r>
  <r>
    <x v="180"/>
    <x v="47"/>
    <x v="3"/>
    <n v="74017"/>
  </r>
  <r>
    <x v="180"/>
    <x v="47"/>
    <x v="4"/>
    <n v="170047"/>
  </r>
  <r>
    <x v="180"/>
    <x v="47"/>
    <x v="5"/>
    <n v="49354"/>
  </r>
  <r>
    <x v="180"/>
    <x v="48"/>
    <x v="0"/>
    <n v="68"/>
  </r>
  <r>
    <x v="180"/>
    <x v="48"/>
    <x v="1"/>
    <n v="2488"/>
  </r>
  <r>
    <x v="180"/>
    <x v="48"/>
    <x v="2"/>
    <n v="77128"/>
  </r>
  <r>
    <x v="180"/>
    <x v="48"/>
    <x v="3"/>
    <n v="52384"/>
  </r>
  <r>
    <x v="180"/>
    <x v="48"/>
    <x v="4"/>
    <n v="108041"/>
  </r>
  <r>
    <x v="180"/>
    <x v="48"/>
    <x v="5"/>
    <n v="38811"/>
  </r>
  <r>
    <x v="180"/>
    <x v="49"/>
    <x v="0"/>
    <n v="97"/>
  </r>
  <r>
    <x v="180"/>
    <x v="49"/>
    <x v="1"/>
    <n v="3017"/>
  </r>
  <r>
    <x v="180"/>
    <x v="49"/>
    <x v="2"/>
    <n v="93527"/>
  </r>
  <r>
    <x v="180"/>
    <x v="49"/>
    <x v="3"/>
    <n v="54442"/>
  </r>
  <r>
    <x v="180"/>
    <x v="49"/>
    <x v="4"/>
    <n v="101298"/>
  </r>
  <r>
    <x v="180"/>
    <x v="49"/>
    <x v="5"/>
    <n v="55188"/>
  </r>
  <r>
    <x v="180"/>
    <x v="50"/>
    <x v="0"/>
    <n v="33"/>
  </r>
  <r>
    <x v="180"/>
    <x v="50"/>
    <x v="1"/>
    <n v="1026"/>
  </r>
  <r>
    <x v="180"/>
    <x v="50"/>
    <x v="2"/>
    <n v="31806"/>
  </r>
  <r>
    <x v="180"/>
    <x v="50"/>
    <x v="3"/>
    <n v="22223"/>
  </r>
  <r>
    <x v="180"/>
    <x v="50"/>
    <x v="4"/>
    <n v="43038"/>
  </r>
  <r>
    <x v="180"/>
    <x v="50"/>
    <x v="5"/>
    <n v="21838"/>
  </r>
  <r>
    <x v="180"/>
    <x v="51"/>
    <x v="0"/>
    <n v="47"/>
  </r>
  <r>
    <x v="180"/>
    <x v="51"/>
    <x v="1"/>
    <n v="1323"/>
  </r>
  <r>
    <x v="180"/>
    <x v="51"/>
    <x v="2"/>
    <n v="41013"/>
  </r>
  <r>
    <x v="180"/>
    <x v="51"/>
    <x v="3"/>
    <n v="21028"/>
  </r>
  <r>
    <x v="180"/>
    <x v="51"/>
    <x v="4"/>
    <n v="40728"/>
  </r>
  <r>
    <x v="180"/>
    <x v="51"/>
    <x v="5"/>
    <n v="26257"/>
  </r>
  <r>
    <x v="180"/>
    <x v="52"/>
    <x v="0"/>
    <n v="28"/>
  </r>
  <r>
    <x v="180"/>
    <x v="52"/>
    <x v="1"/>
    <n v="870"/>
  </r>
  <r>
    <x v="180"/>
    <x v="52"/>
    <x v="2"/>
    <n v="26970"/>
  </r>
  <r>
    <x v="180"/>
    <x v="52"/>
    <x v="3"/>
    <n v="15648"/>
  </r>
  <r>
    <x v="180"/>
    <x v="52"/>
    <x v="4"/>
    <n v="33904"/>
  </r>
  <r>
    <x v="180"/>
    <x v="52"/>
    <x v="5"/>
    <n v="24147"/>
  </r>
  <r>
    <x v="180"/>
    <x v="53"/>
    <x v="0"/>
    <n v="65"/>
  </r>
  <r>
    <x v="180"/>
    <x v="53"/>
    <x v="1"/>
    <n v="2936"/>
  </r>
  <r>
    <x v="180"/>
    <x v="53"/>
    <x v="2"/>
    <n v="91016"/>
  </r>
  <r>
    <x v="180"/>
    <x v="53"/>
    <x v="3"/>
    <n v="62284"/>
  </r>
  <r>
    <x v="180"/>
    <x v="53"/>
    <x v="4"/>
    <n v="114721"/>
  </r>
  <r>
    <x v="180"/>
    <x v="53"/>
    <x v="5"/>
    <n v="77004"/>
  </r>
  <r>
    <x v="180"/>
    <x v="54"/>
    <x v="0"/>
    <n v="48"/>
  </r>
  <r>
    <x v="180"/>
    <x v="54"/>
    <x v="1"/>
    <n v="1589"/>
  </r>
  <r>
    <x v="180"/>
    <x v="54"/>
    <x v="2"/>
    <n v="49259"/>
  </r>
  <r>
    <x v="180"/>
    <x v="54"/>
    <x v="3"/>
    <n v="22779"/>
  </r>
  <r>
    <x v="180"/>
    <x v="54"/>
    <x v="4"/>
    <n v="50171"/>
  </r>
  <r>
    <x v="180"/>
    <x v="54"/>
    <x v="5"/>
    <n v="27958"/>
  </r>
  <r>
    <x v="180"/>
    <x v="55"/>
    <x v="0"/>
    <n v="19"/>
  </r>
  <r>
    <x v="180"/>
    <x v="55"/>
    <x v="1"/>
    <n v="1565"/>
  </r>
  <r>
    <x v="180"/>
    <x v="55"/>
    <x v="2"/>
    <n v="48515"/>
  </r>
  <r>
    <x v="180"/>
    <x v="55"/>
    <x v="3"/>
    <n v="8884"/>
  </r>
  <r>
    <x v="180"/>
    <x v="55"/>
    <x v="4"/>
    <n v="18752"/>
  </r>
  <r>
    <x v="180"/>
    <x v="55"/>
    <x v="5"/>
    <n v="6762"/>
  </r>
  <r>
    <x v="180"/>
    <x v="56"/>
    <x v="0"/>
    <n v="211"/>
  </r>
  <r>
    <x v="180"/>
    <x v="56"/>
    <x v="1"/>
    <n v="8689"/>
  </r>
  <r>
    <x v="180"/>
    <x v="56"/>
    <x v="2"/>
    <n v="269359"/>
  </r>
  <r>
    <x v="180"/>
    <x v="56"/>
    <x v="3"/>
    <n v="184069"/>
  </r>
  <r>
    <x v="180"/>
    <x v="56"/>
    <x v="4"/>
    <n v="335698"/>
  </r>
  <r>
    <x v="180"/>
    <x v="56"/>
    <x v="5"/>
    <n v="173075"/>
  </r>
  <r>
    <x v="180"/>
    <x v="57"/>
    <x v="0"/>
    <n v="18"/>
  </r>
  <r>
    <x v="180"/>
    <x v="57"/>
    <x v="1"/>
    <n v="516"/>
  </r>
  <r>
    <x v="180"/>
    <x v="57"/>
    <x v="2"/>
    <n v="15996"/>
  </r>
  <r>
    <x v="180"/>
    <x v="57"/>
    <x v="3"/>
    <n v="5915"/>
  </r>
  <r>
    <x v="180"/>
    <x v="57"/>
    <x v="4"/>
    <n v="11402"/>
  </r>
  <r>
    <x v="180"/>
    <x v="57"/>
    <x v="5"/>
    <n v="4754"/>
  </r>
  <r>
    <x v="180"/>
    <x v="58"/>
    <x v="0"/>
    <n v="37"/>
  </r>
  <r>
    <x v="180"/>
    <x v="58"/>
    <x v="1"/>
    <n v="1200"/>
  </r>
  <r>
    <x v="180"/>
    <x v="58"/>
    <x v="2"/>
    <n v="37200"/>
  </r>
  <r>
    <x v="180"/>
    <x v="58"/>
    <x v="3"/>
    <n v="9586"/>
  </r>
  <r>
    <x v="180"/>
    <x v="58"/>
    <x v="4"/>
    <n v="17759"/>
  </r>
  <r>
    <x v="180"/>
    <x v="58"/>
    <x v="5"/>
    <n v="8140"/>
  </r>
  <r>
    <x v="180"/>
    <x v="59"/>
    <x v="0"/>
    <n v="42"/>
  </r>
  <r>
    <x v="180"/>
    <x v="59"/>
    <x v="1"/>
    <n v="1359"/>
  </r>
  <r>
    <x v="180"/>
    <x v="59"/>
    <x v="2"/>
    <n v="42129"/>
  </r>
  <r>
    <x v="180"/>
    <x v="59"/>
    <x v="3"/>
    <n v="20322"/>
  </r>
  <r>
    <x v="180"/>
    <x v="59"/>
    <x v="4"/>
    <n v="40985"/>
  </r>
  <r>
    <x v="180"/>
    <x v="59"/>
    <x v="5"/>
    <n v="20845"/>
  </r>
  <r>
    <x v="180"/>
    <x v="60"/>
    <x v="0"/>
    <n v="35"/>
  </r>
  <r>
    <x v="180"/>
    <x v="60"/>
    <x v="1"/>
    <n v="2089"/>
  </r>
  <r>
    <x v="180"/>
    <x v="60"/>
    <x v="2"/>
    <n v="64759"/>
  </r>
  <r>
    <x v="180"/>
    <x v="60"/>
    <x v="3"/>
    <n v="53367"/>
  </r>
  <r>
    <x v="180"/>
    <x v="60"/>
    <x v="4"/>
    <n v="100730"/>
  </r>
  <r>
    <x v="180"/>
    <x v="60"/>
    <x v="5"/>
    <n v="74217"/>
  </r>
  <r>
    <x v="180"/>
    <x v="61"/>
    <x v="0"/>
    <n v="9"/>
  </r>
  <r>
    <x v="180"/>
    <x v="61"/>
    <x v="1"/>
    <n v="337"/>
  </r>
  <r>
    <x v="180"/>
    <x v="61"/>
    <x v="2"/>
    <n v="10447"/>
  </r>
  <r>
    <x v="180"/>
    <x v="61"/>
    <x v="3"/>
    <n v="4612"/>
  </r>
  <r>
    <x v="180"/>
    <x v="61"/>
    <x v="4"/>
    <n v="7602"/>
  </r>
  <r>
    <x v="180"/>
    <x v="61"/>
    <x v="5"/>
    <n v="4420"/>
  </r>
  <r>
    <x v="180"/>
    <x v="62"/>
    <x v="0"/>
    <n v="50"/>
  </r>
  <r>
    <x v="180"/>
    <x v="62"/>
    <x v="1"/>
    <n v="4107"/>
  </r>
  <r>
    <x v="180"/>
    <x v="62"/>
    <x v="2"/>
    <n v="127317"/>
  </r>
  <r>
    <x v="180"/>
    <x v="62"/>
    <x v="3"/>
    <n v="30232"/>
  </r>
  <r>
    <x v="180"/>
    <x v="62"/>
    <x v="4"/>
    <n v="63468"/>
  </r>
  <r>
    <x v="180"/>
    <x v="62"/>
    <x v="5"/>
    <n v="37177"/>
  </r>
  <r>
    <x v="180"/>
    <x v="63"/>
    <x v="0"/>
    <n v="55"/>
  </r>
  <r>
    <x v="180"/>
    <x v="63"/>
    <x v="1"/>
    <n v="2709"/>
  </r>
  <r>
    <x v="180"/>
    <x v="63"/>
    <x v="2"/>
    <n v="83979"/>
  </r>
  <r>
    <x v="180"/>
    <x v="63"/>
    <x v="3"/>
    <n v="33460"/>
  </r>
  <r>
    <x v="180"/>
    <x v="63"/>
    <x v="4"/>
    <n v="73229"/>
  </r>
  <r>
    <x v="180"/>
    <x v="63"/>
    <x v="5"/>
    <n v="23452"/>
  </r>
  <r>
    <x v="180"/>
    <x v="64"/>
    <x v="0"/>
    <n v="166"/>
  </r>
  <r>
    <x v="180"/>
    <x v="64"/>
    <x v="1"/>
    <n v="10542"/>
  </r>
  <r>
    <x v="180"/>
    <x v="64"/>
    <x v="2"/>
    <n v="326802"/>
  </r>
  <r>
    <x v="180"/>
    <x v="64"/>
    <x v="3"/>
    <n v="264461"/>
  </r>
  <r>
    <x v="180"/>
    <x v="64"/>
    <x v="4"/>
    <n v="513247"/>
  </r>
  <r>
    <x v="180"/>
    <x v="64"/>
    <x v="5"/>
    <n v="204753"/>
  </r>
  <r>
    <x v="180"/>
    <x v="65"/>
    <x v="0"/>
    <n v="78"/>
  </r>
  <r>
    <x v="180"/>
    <x v="65"/>
    <x v="1"/>
    <n v="2616"/>
  </r>
  <r>
    <x v="180"/>
    <x v="65"/>
    <x v="2"/>
    <n v="81096"/>
  </r>
  <r>
    <x v="180"/>
    <x v="65"/>
    <x v="3"/>
    <n v="50776"/>
  </r>
  <r>
    <x v="180"/>
    <x v="65"/>
    <x v="4"/>
    <n v="97343"/>
  </r>
  <r>
    <x v="180"/>
    <x v="65"/>
    <x v="5"/>
    <n v="56110"/>
  </r>
  <r>
    <x v="180"/>
    <x v="66"/>
    <x v="0"/>
    <n v="33"/>
  </r>
  <r>
    <x v="180"/>
    <x v="66"/>
    <x v="1"/>
    <n v="683"/>
  </r>
  <r>
    <x v="180"/>
    <x v="66"/>
    <x v="2"/>
    <n v="21173"/>
  </r>
  <r>
    <x v="180"/>
    <x v="66"/>
    <x v="3"/>
    <n v="5838"/>
  </r>
  <r>
    <x v="180"/>
    <x v="66"/>
    <x v="4"/>
    <n v="10718"/>
  </r>
  <r>
    <x v="180"/>
    <x v="66"/>
    <x v="5"/>
    <n v="6518"/>
  </r>
  <r>
    <x v="180"/>
    <x v="67"/>
    <x v="0"/>
    <n v="71"/>
  </r>
  <r>
    <x v="180"/>
    <x v="67"/>
    <x v="1"/>
    <n v="3205"/>
  </r>
  <r>
    <x v="180"/>
    <x v="67"/>
    <x v="2"/>
    <n v="99355"/>
  </r>
  <r>
    <x v="180"/>
    <x v="67"/>
    <x v="3"/>
    <n v="65482"/>
  </r>
  <r>
    <x v="180"/>
    <x v="67"/>
    <x v="4"/>
    <n v="120708"/>
  </r>
  <r>
    <x v="180"/>
    <x v="67"/>
    <x v="5"/>
    <n v="58930"/>
  </r>
  <r>
    <x v="180"/>
    <x v="68"/>
    <x v="0"/>
    <n v="8"/>
  </r>
  <r>
    <x v="180"/>
    <x v="68"/>
    <x v="1"/>
    <n v="180"/>
  </r>
  <r>
    <x v="180"/>
    <x v="68"/>
    <x v="2"/>
    <n v="5580"/>
  </r>
  <r>
    <x v="180"/>
    <x v="68"/>
    <x v="3"/>
    <n v="3430"/>
  </r>
  <r>
    <x v="180"/>
    <x v="68"/>
    <x v="4"/>
    <n v="5136"/>
  </r>
  <r>
    <x v="180"/>
    <x v="68"/>
    <x v="5"/>
    <n v="2490"/>
  </r>
  <r>
    <x v="180"/>
    <x v="69"/>
    <x v="0"/>
    <n v="39"/>
  </r>
  <r>
    <x v="180"/>
    <x v="69"/>
    <x v="1"/>
    <n v="1218"/>
  </r>
  <r>
    <x v="180"/>
    <x v="69"/>
    <x v="2"/>
    <n v="37758"/>
  </r>
  <r>
    <x v="180"/>
    <x v="69"/>
    <x v="3"/>
    <n v="17183"/>
  </r>
  <r>
    <x v="180"/>
    <x v="69"/>
    <x v="4"/>
    <n v="28836"/>
  </r>
  <r>
    <x v="180"/>
    <x v="69"/>
    <x v="5"/>
    <n v="17156"/>
  </r>
  <r>
    <x v="180"/>
    <x v="70"/>
    <x v="0"/>
    <n v="3067"/>
  </r>
  <r>
    <x v="180"/>
    <x v="70"/>
    <x v="1"/>
    <n v="140169"/>
  </r>
  <r>
    <x v="180"/>
    <x v="70"/>
    <x v="2"/>
    <n v="4345239"/>
  </r>
  <r>
    <x v="180"/>
    <x v="70"/>
    <x v="3"/>
    <n v="2549593"/>
  </r>
  <r>
    <x v="180"/>
    <x v="70"/>
    <x v="4"/>
    <n v="4969120"/>
  </r>
  <r>
    <x v="180"/>
    <x v="70"/>
    <x v="5"/>
    <n v="2279108"/>
  </r>
  <r>
    <x v="181"/>
    <x v="0"/>
    <x v="0"/>
    <n v="148"/>
  </r>
  <r>
    <x v="181"/>
    <x v="0"/>
    <x v="1"/>
    <n v="5694"/>
  </r>
  <r>
    <x v="181"/>
    <x v="0"/>
    <x v="2"/>
    <n v="159432"/>
  </r>
  <r>
    <x v="181"/>
    <x v="0"/>
    <x v="3"/>
    <n v="73187"/>
  </r>
  <r>
    <x v="181"/>
    <x v="0"/>
    <x v="4"/>
    <n v="136004"/>
  </r>
  <r>
    <x v="181"/>
    <x v="0"/>
    <x v="5"/>
    <n v="63469"/>
  </r>
  <r>
    <x v="181"/>
    <x v="1"/>
    <x v="0"/>
    <n v="52"/>
  </r>
  <r>
    <x v="181"/>
    <x v="1"/>
    <x v="1"/>
    <n v="2694"/>
  </r>
  <r>
    <x v="181"/>
    <x v="1"/>
    <x v="2"/>
    <n v="75432"/>
  </r>
  <r>
    <x v="181"/>
    <x v="1"/>
    <x v="3"/>
    <n v="33365"/>
  </r>
  <r>
    <x v="181"/>
    <x v="1"/>
    <x v="4"/>
    <n v="61290"/>
  </r>
  <r>
    <x v="181"/>
    <x v="1"/>
    <x v="5"/>
    <n v="30735"/>
  </r>
  <r>
    <x v="181"/>
    <x v="2"/>
    <x v="0"/>
    <n v="20"/>
  </r>
  <r>
    <x v="181"/>
    <x v="2"/>
    <x v="1"/>
    <n v="1097"/>
  </r>
  <r>
    <x v="181"/>
    <x v="2"/>
    <x v="2"/>
    <n v="30716"/>
  </r>
  <r>
    <x v="181"/>
    <x v="2"/>
    <x v="3"/>
    <n v="7789"/>
  </r>
  <r>
    <x v="181"/>
    <x v="2"/>
    <x v="4"/>
    <n v="15429"/>
  </r>
  <r>
    <x v="181"/>
    <x v="2"/>
    <x v="5"/>
    <n v="8735"/>
  </r>
  <r>
    <x v="181"/>
    <x v="3"/>
    <x v="0"/>
    <n v="42"/>
  </r>
  <r>
    <x v="181"/>
    <x v="3"/>
    <x v="1"/>
    <n v="1916"/>
  </r>
  <r>
    <x v="181"/>
    <x v="3"/>
    <x v="2"/>
    <n v="53648"/>
  </r>
  <r>
    <x v="181"/>
    <x v="3"/>
    <x v="3"/>
    <n v="19945"/>
  </r>
  <r>
    <x v="181"/>
    <x v="3"/>
    <x v="4"/>
    <n v="35708"/>
  </r>
  <r>
    <x v="181"/>
    <x v="3"/>
    <x v="5"/>
    <n v="18538"/>
  </r>
  <r>
    <x v="181"/>
    <x v="4"/>
    <x v="0"/>
    <n v="24"/>
  </r>
  <r>
    <x v="181"/>
    <x v="4"/>
    <x v="1"/>
    <n v="897"/>
  </r>
  <r>
    <x v="181"/>
    <x v="4"/>
    <x v="2"/>
    <n v="25116"/>
  </r>
  <r>
    <x v="181"/>
    <x v="4"/>
    <x v="3"/>
    <n v="17393"/>
  </r>
  <r>
    <x v="181"/>
    <x v="4"/>
    <x v="4"/>
    <n v="35286"/>
  </r>
  <r>
    <x v="181"/>
    <x v="4"/>
    <x v="5"/>
    <n v="15597"/>
  </r>
  <r>
    <x v="181"/>
    <x v="5"/>
    <x v="0"/>
    <n v="11"/>
  </r>
  <r>
    <x v="181"/>
    <x v="5"/>
    <x v="1"/>
    <n v="393"/>
  </r>
  <r>
    <x v="181"/>
    <x v="5"/>
    <x v="2"/>
    <n v="11004"/>
  </r>
  <r>
    <x v="181"/>
    <x v="5"/>
    <x v="3"/>
    <n v="6296"/>
  </r>
  <r>
    <x v="181"/>
    <x v="5"/>
    <x v="4"/>
    <n v="13327"/>
  </r>
  <r>
    <x v="181"/>
    <x v="5"/>
    <x v="5"/>
    <n v="6583"/>
  </r>
  <r>
    <x v="181"/>
    <x v="6"/>
    <x v="0"/>
    <n v="152"/>
  </r>
  <r>
    <x v="181"/>
    <x v="6"/>
    <x v="1"/>
    <n v="12571"/>
  </r>
  <r>
    <x v="181"/>
    <x v="6"/>
    <x v="2"/>
    <n v="351988"/>
  </r>
  <r>
    <x v="181"/>
    <x v="6"/>
    <x v="3"/>
    <n v="289830"/>
  </r>
  <r>
    <x v="181"/>
    <x v="6"/>
    <x v="4"/>
    <n v="461619"/>
  </r>
  <r>
    <x v="181"/>
    <x v="6"/>
    <x v="5"/>
    <n v="219420"/>
  </r>
  <r>
    <x v="181"/>
    <x v="7"/>
    <x v="0"/>
    <n v="46"/>
  </r>
  <r>
    <x v="181"/>
    <x v="7"/>
    <x v="1"/>
    <n v="2639"/>
  </r>
  <r>
    <x v="181"/>
    <x v="7"/>
    <x v="2"/>
    <n v="73892"/>
  </r>
  <r>
    <x v="181"/>
    <x v="7"/>
    <x v="3"/>
    <n v="61270"/>
  </r>
  <r>
    <x v="181"/>
    <x v="7"/>
    <x v="4"/>
    <n v="101121"/>
  </r>
  <r>
    <x v="181"/>
    <x v="7"/>
    <x v="5"/>
    <n v="71122"/>
  </r>
  <r>
    <x v="181"/>
    <x v="8"/>
    <x v="0"/>
    <n v="8"/>
  </r>
  <r>
    <x v="181"/>
    <x v="8"/>
    <x v="1"/>
    <n v="120"/>
  </r>
  <r>
    <x v="181"/>
    <x v="8"/>
    <x v="2"/>
    <n v="3360"/>
  </r>
  <r>
    <x v="181"/>
    <x v="8"/>
    <x v="3"/>
    <n v="2095"/>
  </r>
  <r>
    <x v="181"/>
    <x v="8"/>
    <x v="4"/>
    <n v="3306"/>
  </r>
  <r>
    <x v="181"/>
    <x v="8"/>
    <x v="5"/>
    <n v="1843"/>
  </r>
  <r>
    <x v="181"/>
    <x v="9"/>
    <x v="0"/>
    <n v="19"/>
  </r>
  <r>
    <x v="181"/>
    <x v="9"/>
    <x v="1"/>
    <n v="1060"/>
  </r>
  <r>
    <x v="181"/>
    <x v="9"/>
    <x v="2"/>
    <n v="29680"/>
  </r>
  <r>
    <x v="181"/>
    <x v="9"/>
    <x v="3"/>
    <n v="10465"/>
  </r>
  <r>
    <x v="181"/>
    <x v="9"/>
    <x v="4"/>
    <n v="15586"/>
  </r>
  <r>
    <x v="181"/>
    <x v="9"/>
    <x v="5"/>
    <n v="8922"/>
  </r>
  <r>
    <x v="181"/>
    <x v="10"/>
    <x v="0"/>
    <n v="97"/>
  </r>
  <r>
    <x v="181"/>
    <x v="10"/>
    <x v="1"/>
    <n v="4367"/>
  </r>
  <r>
    <x v="181"/>
    <x v="10"/>
    <x v="2"/>
    <n v="122276"/>
  </r>
  <r>
    <x v="181"/>
    <x v="10"/>
    <x v="3"/>
    <n v="42191"/>
  </r>
  <r>
    <x v="181"/>
    <x v="10"/>
    <x v="4"/>
    <n v="89220"/>
  </r>
  <r>
    <x v="181"/>
    <x v="10"/>
    <x v="5"/>
    <n v="43962"/>
  </r>
  <r>
    <x v="181"/>
    <x v="11"/>
    <x v="0"/>
    <n v="15"/>
  </r>
  <r>
    <x v="181"/>
    <x v="11"/>
    <x v="1"/>
    <n v="721"/>
  </r>
  <r>
    <x v="181"/>
    <x v="11"/>
    <x v="2"/>
    <n v="20188"/>
  </r>
  <r>
    <x v="181"/>
    <x v="11"/>
    <x v="3"/>
    <n v="7452"/>
  </r>
  <r>
    <x v="181"/>
    <x v="11"/>
    <x v="4"/>
    <n v="14196"/>
  </r>
  <r>
    <x v="181"/>
    <x v="11"/>
    <x v="5"/>
    <n v="7040"/>
  </r>
  <r>
    <x v="181"/>
    <x v="12"/>
    <x v="0"/>
    <n v="20"/>
  </r>
  <r>
    <x v="181"/>
    <x v="12"/>
    <x v="1"/>
    <n v="911"/>
  </r>
  <r>
    <x v="181"/>
    <x v="12"/>
    <x v="2"/>
    <n v="25508"/>
  </r>
  <r>
    <x v="181"/>
    <x v="12"/>
    <x v="3"/>
    <n v="11837"/>
  </r>
  <r>
    <x v="181"/>
    <x v="12"/>
    <x v="4"/>
    <n v="19710"/>
  </r>
  <r>
    <x v="181"/>
    <x v="12"/>
    <x v="5"/>
    <n v="9145"/>
  </r>
  <r>
    <x v="181"/>
    <x v="13"/>
    <x v="0"/>
    <n v="11"/>
  </r>
  <r>
    <x v="181"/>
    <x v="13"/>
    <x v="1"/>
    <n v="321"/>
  </r>
  <r>
    <x v="181"/>
    <x v="13"/>
    <x v="2"/>
    <n v="8988"/>
  </r>
  <r>
    <x v="181"/>
    <x v="13"/>
    <x v="3"/>
    <n v="4947"/>
  </r>
  <r>
    <x v="181"/>
    <x v="13"/>
    <x v="4"/>
    <n v="10706"/>
  </r>
  <r>
    <x v="181"/>
    <x v="13"/>
    <x v="5"/>
    <n v="6311"/>
  </r>
  <r>
    <x v="181"/>
    <x v="14"/>
    <x v="0"/>
    <n v="53"/>
  </r>
  <r>
    <x v="181"/>
    <x v="14"/>
    <x v="1"/>
    <n v="1878"/>
  </r>
  <r>
    <x v="181"/>
    <x v="14"/>
    <x v="2"/>
    <n v="52584"/>
  </r>
  <r>
    <x v="181"/>
    <x v="14"/>
    <x v="3"/>
    <n v="38332"/>
  </r>
  <r>
    <x v="181"/>
    <x v="14"/>
    <x v="4"/>
    <n v="65180"/>
  </r>
  <r>
    <x v="181"/>
    <x v="14"/>
    <x v="5"/>
    <n v="34542"/>
  </r>
  <r>
    <x v="181"/>
    <x v="15"/>
    <x v="0"/>
    <n v="23"/>
  </r>
  <r>
    <x v="181"/>
    <x v="15"/>
    <x v="1"/>
    <n v="1047"/>
  </r>
  <r>
    <x v="181"/>
    <x v="15"/>
    <x v="2"/>
    <n v="29316"/>
  </r>
  <r>
    <x v="181"/>
    <x v="15"/>
    <x v="3"/>
    <n v="10269"/>
  </r>
  <r>
    <x v="181"/>
    <x v="15"/>
    <x v="4"/>
    <n v="15624"/>
  </r>
  <r>
    <x v="181"/>
    <x v="15"/>
    <x v="5"/>
    <n v="8388"/>
  </r>
  <r>
    <x v="181"/>
    <x v="16"/>
    <x v="0"/>
    <n v="8"/>
  </r>
  <r>
    <x v="181"/>
    <x v="16"/>
    <x v="1"/>
    <n v="261"/>
  </r>
  <r>
    <x v="181"/>
    <x v="16"/>
    <x v="2"/>
    <n v="7308"/>
  </r>
  <r>
    <x v="181"/>
    <x v="16"/>
    <x v="3"/>
    <n v="1542"/>
  </r>
  <r>
    <x v="181"/>
    <x v="16"/>
    <x v="4"/>
    <n v="3438"/>
  </r>
  <r>
    <x v="181"/>
    <x v="16"/>
    <x v="5"/>
    <n v="2515"/>
  </r>
  <r>
    <x v="181"/>
    <x v="17"/>
    <x v="0"/>
    <n v="10"/>
  </r>
  <r>
    <x v="181"/>
    <x v="17"/>
    <x v="1"/>
    <n v="229"/>
  </r>
  <r>
    <x v="181"/>
    <x v="17"/>
    <x v="2"/>
    <n v="6412"/>
  </r>
  <r>
    <x v="181"/>
    <x v="17"/>
    <x v="3"/>
    <n v="2502"/>
  </r>
  <r>
    <x v="181"/>
    <x v="17"/>
    <x v="4"/>
    <n v="3990"/>
  </r>
  <r>
    <x v="181"/>
    <x v="17"/>
    <x v="5"/>
    <n v="2871"/>
  </r>
  <r>
    <x v="181"/>
    <x v="18"/>
    <x v="0"/>
    <n v="18"/>
  </r>
  <r>
    <x v="181"/>
    <x v="18"/>
    <x v="1"/>
    <n v="666"/>
  </r>
  <r>
    <x v="181"/>
    <x v="18"/>
    <x v="2"/>
    <n v="18648"/>
  </r>
  <r>
    <x v="181"/>
    <x v="18"/>
    <x v="3"/>
    <n v="8370"/>
  </r>
  <r>
    <x v="181"/>
    <x v="18"/>
    <x v="4"/>
    <n v="15617"/>
  </r>
  <r>
    <x v="181"/>
    <x v="18"/>
    <x v="5"/>
    <n v="12650"/>
  </r>
  <r>
    <x v="181"/>
    <x v="19"/>
    <x v="0"/>
    <n v="95"/>
  </r>
  <r>
    <x v="181"/>
    <x v="19"/>
    <x v="1"/>
    <n v="3868"/>
  </r>
  <r>
    <x v="181"/>
    <x v="19"/>
    <x v="2"/>
    <n v="108304"/>
  </r>
  <r>
    <x v="181"/>
    <x v="19"/>
    <x v="3"/>
    <n v="61663"/>
  </r>
  <r>
    <x v="181"/>
    <x v="19"/>
    <x v="4"/>
    <n v="115973"/>
  </r>
  <r>
    <x v="181"/>
    <x v="19"/>
    <x v="5"/>
    <n v="66542"/>
  </r>
  <r>
    <x v="181"/>
    <x v="20"/>
    <x v="0"/>
    <n v="23"/>
  </r>
  <r>
    <x v="181"/>
    <x v="20"/>
    <x v="1"/>
    <n v="1912"/>
  </r>
  <r>
    <x v="181"/>
    <x v="20"/>
    <x v="2"/>
    <n v="53536"/>
  </r>
  <r>
    <x v="181"/>
    <x v="20"/>
    <x v="3"/>
    <n v="13354"/>
  </r>
  <r>
    <x v="181"/>
    <x v="20"/>
    <x v="4"/>
    <n v="26544"/>
  </r>
  <r>
    <x v="181"/>
    <x v="20"/>
    <x v="5"/>
    <n v="9180"/>
  </r>
  <r>
    <x v="181"/>
    <x v="21"/>
    <x v="0"/>
    <n v="67"/>
  </r>
  <r>
    <x v="181"/>
    <x v="21"/>
    <x v="1"/>
    <n v="2763"/>
  </r>
  <r>
    <x v="181"/>
    <x v="21"/>
    <x v="2"/>
    <n v="77364"/>
  </r>
  <r>
    <x v="181"/>
    <x v="21"/>
    <x v="3"/>
    <n v="46545"/>
  </r>
  <r>
    <x v="181"/>
    <x v="21"/>
    <x v="4"/>
    <n v="80682"/>
  </r>
  <r>
    <x v="181"/>
    <x v="21"/>
    <x v="5"/>
    <n v="32109"/>
  </r>
  <r>
    <x v="181"/>
    <x v="22"/>
    <x v="0"/>
    <n v="120"/>
  </r>
  <r>
    <x v="181"/>
    <x v="22"/>
    <x v="1"/>
    <n v="6852"/>
  </r>
  <r>
    <x v="181"/>
    <x v="22"/>
    <x v="2"/>
    <n v="191856"/>
  </r>
  <r>
    <x v="181"/>
    <x v="22"/>
    <x v="3"/>
    <n v="117255"/>
  </r>
  <r>
    <x v="181"/>
    <x v="22"/>
    <x v="4"/>
    <n v="225324"/>
  </r>
  <r>
    <x v="181"/>
    <x v="22"/>
    <x v="5"/>
    <n v="123592"/>
  </r>
  <r>
    <x v="181"/>
    <x v="23"/>
    <x v="0"/>
    <n v="34"/>
  </r>
  <r>
    <x v="181"/>
    <x v="23"/>
    <x v="1"/>
    <n v="1836"/>
  </r>
  <r>
    <x v="181"/>
    <x v="23"/>
    <x v="2"/>
    <n v="51408"/>
  </r>
  <r>
    <x v="181"/>
    <x v="23"/>
    <x v="3"/>
    <n v="11829"/>
  </r>
  <r>
    <x v="181"/>
    <x v="23"/>
    <x v="4"/>
    <n v="23962"/>
  </r>
  <r>
    <x v="181"/>
    <x v="23"/>
    <x v="5"/>
    <n v="10728"/>
  </r>
  <r>
    <x v="181"/>
    <x v="24"/>
    <x v="0"/>
    <n v="17"/>
  </r>
  <r>
    <x v="181"/>
    <x v="24"/>
    <x v="1"/>
    <n v="1145"/>
  </r>
  <r>
    <x v="181"/>
    <x v="24"/>
    <x v="2"/>
    <n v="32060"/>
  </r>
  <r>
    <x v="181"/>
    <x v="24"/>
    <x v="3"/>
    <n v="4290"/>
  </r>
  <r>
    <x v="181"/>
    <x v="24"/>
    <x v="4"/>
    <n v="9074"/>
  </r>
  <r>
    <x v="181"/>
    <x v="24"/>
    <x v="5"/>
    <n v="3560"/>
  </r>
  <r>
    <x v="181"/>
    <x v="25"/>
    <x v="0"/>
    <n v="34"/>
  </r>
  <r>
    <x v="181"/>
    <x v="25"/>
    <x v="1"/>
    <n v="1092"/>
  </r>
  <r>
    <x v="181"/>
    <x v="25"/>
    <x v="2"/>
    <n v="30576"/>
  </r>
  <r>
    <x v="181"/>
    <x v="25"/>
    <x v="3"/>
    <n v="13300"/>
  </r>
  <r>
    <x v="181"/>
    <x v="25"/>
    <x v="4"/>
    <n v="23316"/>
  </r>
  <r>
    <x v="181"/>
    <x v="25"/>
    <x v="5"/>
    <n v="11821"/>
  </r>
  <r>
    <x v="181"/>
    <x v="26"/>
    <x v="0"/>
    <n v="8"/>
  </r>
  <r>
    <x v="181"/>
    <x v="26"/>
    <x v="1"/>
    <n v="305"/>
  </r>
  <r>
    <x v="181"/>
    <x v="26"/>
    <x v="2"/>
    <n v="8540"/>
  </r>
  <r>
    <x v="181"/>
    <x v="26"/>
    <x v="3"/>
    <n v="2398"/>
  </r>
  <r>
    <x v="181"/>
    <x v="26"/>
    <x v="4"/>
    <n v="4784"/>
  </r>
  <r>
    <x v="181"/>
    <x v="26"/>
    <x v="5"/>
    <n v="2695"/>
  </r>
  <r>
    <x v="181"/>
    <x v="27"/>
    <x v="0"/>
    <n v="54"/>
  </r>
  <r>
    <x v="181"/>
    <x v="27"/>
    <x v="1"/>
    <n v="1482"/>
  </r>
  <r>
    <x v="181"/>
    <x v="27"/>
    <x v="2"/>
    <n v="41496"/>
  </r>
  <r>
    <x v="181"/>
    <x v="27"/>
    <x v="3"/>
    <n v="21568"/>
  </r>
  <r>
    <x v="181"/>
    <x v="27"/>
    <x v="4"/>
    <n v="40293"/>
  </r>
  <r>
    <x v="181"/>
    <x v="27"/>
    <x v="5"/>
    <n v="15344"/>
  </r>
  <r>
    <x v="181"/>
    <x v="28"/>
    <x v="0"/>
    <n v="50"/>
  </r>
  <r>
    <x v="181"/>
    <x v="28"/>
    <x v="1"/>
    <n v="2027"/>
  </r>
  <r>
    <x v="181"/>
    <x v="28"/>
    <x v="2"/>
    <n v="56756"/>
  </r>
  <r>
    <x v="181"/>
    <x v="28"/>
    <x v="3"/>
    <n v="40609"/>
  </r>
  <r>
    <x v="181"/>
    <x v="28"/>
    <x v="4"/>
    <n v="70565"/>
  </r>
  <r>
    <x v="181"/>
    <x v="28"/>
    <x v="5"/>
    <n v="33091"/>
  </r>
  <r>
    <x v="181"/>
    <x v="29"/>
    <x v="0"/>
    <n v="8"/>
  </r>
  <r>
    <x v="181"/>
    <x v="29"/>
    <x v="1"/>
    <n v="168"/>
  </r>
  <r>
    <x v="181"/>
    <x v="29"/>
    <x v="2"/>
    <n v="4704"/>
  </r>
  <r>
    <x v="181"/>
    <x v="29"/>
    <x v="3"/>
    <n v="1043"/>
  </r>
  <r>
    <x v="181"/>
    <x v="29"/>
    <x v="4"/>
    <n v="1813"/>
  </r>
  <r>
    <x v="181"/>
    <x v="29"/>
    <x v="5"/>
    <n v="956"/>
  </r>
  <r>
    <x v="181"/>
    <x v="30"/>
    <x v="0"/>
    <n v="54"/>
  </r>
  <r>
    <x v="181"/>
    <x v="30"/>
    <x v="1"/>
    <n v="2152"/>
  </r>
  <r>
    <x v="181"/>
    <x v="30"/>
    <x v="2"/>
    <n v="60256"/>
  </r>
  <r>
    <x v="181"/>
    <x v="30"/>
    <x v="3"/>
    <n v="28323"/>
  </r>
  <r>
    <x v="181"/>
    <x v="30"/>
    <x v="4"/>
    <n v="46169"/>
  </r>
  <r>
    <x v="181"/>
    <x v="30"/>
    <x v="5"/>
    <n v="22987"/>
  </r>
  <r>
    <x v="181"/>
    <x v="31"/>
    <x v="0"/>
    <n v="8"/>
  </r>
  <r>
    <x v="181"/>
    <x v="31"/>
    <x v="1"/>
    <n v="249"/>
  </r>
  <r>
    <x v="181"/>
    <x v="31"/>
    <x v="2"/>
    <n v="6972"/>
  </r>
  <r>
    <x v="181"/>
    <x v="31"/>
    <x v="3"/>
    <n v="2158"/>
  </r>
  <r>
    <x v="181"/>
    <x v="31"/>
    <x v="4"/>
    <n v="3959"/>
  </r>
  <r>
    <x v="181"/>
    <x v="31"/>
    <x v="5"/>
    <n v="2501"/>
  </r>
  <r>
    <x v="181"/>
    <x v="32"/>
    <x v="0"/>
    <n v="20"/>
  </r>
  <r>
    <x v="181"/>
    <x v="32"/>
    <x v="1"/>
    <n v="518"/>
  </r>
  <r>
    <x v="181"/>
    <x v="32"/>
    <x v="2"/>
    <n v="14504"/>
  </r>
  <r>
    <x v="181"/>
    <x v="32"/>
    <x v="3"/>
    <n v="5177"/>
  </r>
  <r>
    <x v="181"/>
    <x v="32"/>
    <x v="4"/>
    <n v="8984"/>
  </r>
  <r>
    <x v="181"/>
    <x v="32"/>
    <x v="5"/>
    <n v="3721"/>
  </r>
  <r>
    <x v="181"/>
    <x v="33"/>
    <x v="0"/>
    <n v="52"/>
  </r>
  <r>
    <x v="181"/>
    <x v="33"/>
    <x v="1"/>
    <n v="2211"/>
  </r>
  <r>
    <x v="181"/>
    <x v="33"/>
    <x v="2"/>
    <n v="61908"/>
  </r>
  <r>
    <x v="181"/>
    <x v="33"/>
    <x v="3"/>
    <n v="27359"/>
  </r>
  <r>
    <x v="181"/>
    <x v="33"/>
    <x v="4"/>
    <n v="44610"/>
  </r>
  <r>
    <x v="181"/>
    <x v="33"/>
    <x v="5"/>
    <n v="26930"/>
  </r>
  <r>
    <x v="181"/>
    <x v="34"/>
    <x v="0"/>
    <n v="29"/>
  </r>
  <r>
    <x v="181"/>
    <x v="34"/>
    <x v="1"/>
    <n v="910"/>
  </r>
  <r>
    <x v="181"/>
    <x v="34"/>
    <x v="2"/>
    <n v="25480"/>
  </r>
  <r>
    <x v="181"/>
    <x v="34"/>
    <x v="3"/>
    <n v="9927"/>
  </r>
  <r>
    <x v="181"/>
    <x v="34"/>
    <x v="4"/>
    <n v="18393"/>
  </r>
  <r>
    <x v="181"/>
    <x v="34"/>
    <x v="5"/>
    <n v="10907"/>
  </r>
  <r>
    <x v="181"/>
    <x v="35"/>
    <x v="0"/>
    <n v="10"/>
  </r>
  <r>
    <x v="181"/>
    <x v="35"/>
    <x v="1"/>
    <n v="176"/>
  </r>
  <r>
    <x v="181"/>
    <x v="35"/>
    <x v="2"/>
    <n v="4928"/>
  </r>
  <r>
    <x v="181"/>
    <x v="35"/>
    <x v="3"/>
    <n v="2076"/>
  </r>
  <r>
    <x v="181"/>
    <x v="35"/>
    <x v="4"/>
    <n v="3705"/>
  </r>
  <r>
    <x v="181"/>
    <x v="35"/>
    <x v="5"/>
    <n v="2174"/>
  </r>
  <r>
    <x v="181"/>
    <x v="36"/>
    <x v="0"/>
    <n v="13"/>
  </r>
  <r>
    <x v="181"/>
    <x v="36"/>
    <x v="1"/>
    <n v="371"/>
  </r>
  <r>
    <x v="181"/>
    <x v="36"/>
    <x v="2"/>
    <n v="10388"/>
  </r>
  <r>
    <x v="181"/>
    <x v="36"/>
    <x v="3"/>
    <n v="2736"/>
  </r>
  <r>
    <x v="181"/>
    <x v="36"/>
    <x v="4"/>
    <n v="4941"/>
  </r>
  <r>
    <x v="181"/>
    <x v="36"/>
    <x v="5"/>
    <n v="2764"/>
  </r>
  <r>
    <x v="181"/>
    <x v="37"/>
    <x v="0"/>
    <n v="50"/>
  </r>
  <r>
    <x v="181"/>
    <x v="37"/>
    <x v="1"/>
    <n v="1402"/>
  </r>
  <r>
    <x v="181"/>
    <x v="37"/>
    <x v="2"/>
    <n v="39256"/>
  </r>
  <r>
    <x v="181"/>
    <x v="37"/>
    <x v="3"/>
    <n v="21876"/>
  </r>
  <r>
    <x v="181"/>
    <x v="37"/>
    <x v="4"/>
    <n v="37306"/>
  </r>
  <r>
    <x v="181"/>
    <x v="37"/>
    <x v="5"/>
    <n v="21773"/>
  </r>
  <r>
    <x v="181"/>
    <x v="38"/>
    <x v="0"/>
    <n v="15"/>
  </r>
  <r>
    <x v="181"/>
    <x v="38"/>
    <x v="1"/>
    <n v="334"/>
  </r>
  <r>
    <x v="181"/>
    <x v="38"/>
    <x v="2"/>
    <n v="9352"/>
  </r>
  <r>
    <x v="181"/>
    <x v="38"/>
    <x v="3"/>
    <n v="2702"/>
  </r>
  <r>
    <x v="181"/>
    <x v="38"/>
    <x v="4"/>
    <n v="4550"/>
  </r>
  <r>
    <x v="181"/>
    <x v="38"/>
    <x v="5"/>
    <n v="2824"/>
  </r>
  <r>
    <x v="181"/>
    <x v="39"/>
    <x v="0"/>
    <n v="18"/>
  </r>
  <r>
    <x v="181"/>
    <x v="39"/>
    <x v="1"/>
    <n v="915"/>
  </r>
  <r>
    <x v="181"/>
    <x v="39"/>
    <x v="2"/>
    <n v="25620"/>
  </r>
  <r>
    <x v="181"/>
    <x v="39"/>
    <x v="3"/>
    <n v="4457"/>
  </r>
  <r>
    <x v="181"/>
    <x v="39"/>
    <x v="4"/>
    <n v="8511"/>
  </r>
  <r>
    <x v="181"/>
    <x v="39"/>
    <x v="5"/>
    <n v="5118"/>
  </r>
  <r>
    <x v="181"/>
    <x v="40"/>
    <x v="0"/>
    <n v="21"/>
  </r>
  <r>
    <x v="181"/>
    <x v="40"/>
    <x v="1"/>
    <n v="1013"/>
  </r>
  <r>
    <x v="181"/>
    <x v="40"/>
    <x v="2"/>
    <n v="28364"/>
  </r>
  <r>
    <x v="181"/>
    <x v="40"/>
    <x v="3"/>
    <n v="9538"/>
  </r>
  <r>
    <x v="181"/>
    <x v="40"/>
    <x v="4"/>
    <n v="18968"/>
  </r>
  <r>
    <x v="181"/>
    <x v="40"/>
    <x v="5"/>
    <n v="9704"/>
  </r>
  <r>
    <x v="181"/>
    <x v="41"/>
    <x v="0"/>
    <n v="7"/>
  </r>
  <r>
    <x v="181"/>
    <x v="41"/>
    <x v="1"/>
    <n v="196"/>
  </r>
  <r>
    <x v="181"/>
    <x v="41"/>
    <x v="2"/>
    <n v="5488"/>
  </r>
  <r>
    <x v="181"/>
    <x v="41"/>
    <x v="3"/>
    <n v="3603"/>
  </r>
  <r>
    <x v="181"/>
    <x v="41"/>
    <x v="4"/>
    <n v="5827"/>
  </r>
  <r>
    <x v="181"/>
    <x v="41"/>
    <x v="5"/>
    <n v="3127"/>
  </r>
  <r>
    <x v="181"/>
    <x v="42"/>
    <x v="0"/>
    <n v="8"/>
  </r>
  <r>
    <x v="181"/>
    <x v="42"/>
    <x v="1"/>
    <n v="471"/>
  </r>
  <r>
    <x v="181"/>
    <x v="42"/>
    <x v="2"/>
    <n v="13188"/>
  </r>
  <r>
    <x v="181"/>
    <x v="42"/>
    <x v="3"/>
    <n v="3504"/>
  </r>
  <r>
    <x v="181"/>
    <x v="42"/>
    <x v="4"/>
    <n v="5434"/>
  </r>
  <r>
    <x v="181"/>
    <x v="42"/>
    <x v="5"/>
    <n v="2545"/>
  </r>
  <r>
    <x v="181"/>
    <x v="43"/>
    <x v="0"/>
    <n v="18"/>
  </r>
  <r>
    <x v="181"/>
    <x v="43"/>
    <x v="1"/>
    <n v="890"/>
  </r>
  <r>
    <x v="181"/>
    <x v="43"/>
    <x v="2"/>
    <n v="24920"/>
  </r>
  <r>
    <x v="181"/>
    <x v="43"/>
    <x v="3"/>
    <n v="13686"/>
  </r>
  <r>
    <x v="181"/>
    <x v="43"/>
    <x v="4"/>
    <n v="24269"/>
  </r>
  <r>
    <x v="181"/>
    <x v="43"/>
    <x v="5"/>
    <n v="9726"/>
  </r>
  <r>
    <x v="181"/>
    <x v="44"/>
    <x v="0"/>
    <n v="71"/>
  </r>
  <r>
    <x v="181"/>
    <x v="44"/>
    <x v="1"/>
    <n v="5844"/>
  </r>
  <r>
    <x v="181"/>
    <x v="44"/>
    <x v="2"/>
    <n v="163632"/>
  </r>
  <r>
    <x v="181"/>
    <x v="44"/>
    <x v="3"/>
    <n v="137702"/>
  </r>
  <r>
    <x v="181"/>
    <x v="44"/>
    <x v="4"/>
    <n v="208495"/>
  </r>
  <r>
    <x v="181"/>
    <x v="44"/>
    <x v="5"/>
    <n v="101825"/>
  </r>
  <r>
    <x v="181"/>
    <x v="45"/>
    <x v="0"/>
    <n v="16"/>
  </r>
  <r>
    <x v="181"/>
    <x v="45"/>
    <x v="1"/>
    <n v="711"/>
  </r>
  <r>
    <x v="181"/>
    <x v="45"/>
    <x v="2"/>
    <n v="19908"/>
  </r>
  <r>
    <x v="181"/>
    <x v="45"/>
    <x v="3"/>
    <n v="8399"/>
  </r>
  <r>
    <x v="181"/>
    <x v="45"/>
    <x v="4"/>
    <n v="15912"/>
  </r>
  <r>
    <x v="181"/>
    <x v="45"/>
    <x v="5"/>
    <n v="7901"/>
  </r>
  <r>
    <x v="181"/>
    <x v="46"/>
    <x v="0"/>
    <n v="24"/>
  </r>
  <r>
    <x v="181"/>
    <x v="46"/>
    <x v="1"/>
    <n v="639"/>
  </r>
  <r>
    <x v="181"/>
    <x v="46"/>
    <x v="2"/>
    <n v="17892"/>
  </r>
  <r>
    <x v="181"/>
    <x v="46"/>
    <x v="3"/>
    <n v="5845"/>
  </r>
  <r>
    <x v="181"/>
    <x v="46"/>
    <x v="4"/>
    <n v="10948"/>
  </r>
  <r>
    <x v="181"/>
    <x v="46"/>
    <x v="5"/>
    <n v="6221"/>
  </r>
  <r>
    <x v="181"/>
    <x v="47"/>
    <x v="0"/>
    <n v="85"/>
  </r>
  <r>
    <x v="181"/>
    <x v="47"/>
    <x v="1"/>
    <n v="4016"/>
  </r>
  <r>
    <x v="181"/>
    <x v="47"/>
    <x v="2"/>
    <n v="112448"/>
  </r>
  <r>
    <x v="181"/>
    <x v="47"/>
    <x v="3"/>
    <n v="48901"/>
  </r>
  <r>
    <x v="181"/>
    <x v="47"/>
    <x v="4"/>
    <n v="93709"/>
  </r>
  <r>
    <x v="181"/>
    <x v="47"/>
    <x v="5"/>
    <n v="39311"/>
  </r>
  <r>
    <x v="181"/>
    <x v="48"/>
    <x v="0"/>
    <n v="68"/>
  </r>
  <r>
    <x v="181"/>
    <x v="48"/>
    <x v="1"/>
    <n v="2489"/>
  </r>
  <r>
    <x v="181"/>
    <x v="48"/>
    <x v="2"/>
    <n v="69692"/>
  </r>
  <r>
    <x v="181"/>
    <x v="48"/>
    <x v="3"/>
    <n v="50043"/>
  </r>
  <r>
    <x v="181"/>
    <x v="48"/>
    <x v="4"/>
    <n v="84778"/>
  </r>
  <r>
    <x v="181"/>
    <x v="48"/>
    <x v="5"/>
    <n v="37964"/>
  </r>
  <r>
    <x v="181"/>
    <x v="49"/>
    <x v="0"/>
    <n v="96"/>
  </r>
  <r>
    <x v="181"/>
    <x v="49"/>
    <x v="1"/>
    <n v="3029"/>
  </r>
  <r>
    <x v="181"/>
    <x v="49"/>
    <x v="2"/>
    <n v="84812"/>
  </r>
  <r>
    <x v="181"/>
    <x v="49"/>
    <x v="3"/>
    <n v="53105"/>
  </r>
  <r>
    <x v="181"/>
    <x v="49"/>
    <x v="4"/>
    <n v="95544"/>
  </r>
  <r>
    <x v="181"/>
    <x v="49"/>
    <x v="5"/>
    <n v="55309"/>
  </r>
  <r>
    <x v="181"/>
    <x v="50"/>
    <x v="0"/>
    <n v="35"/>
  </r>
  <r>
    <x v="181"/>
    <x v="50"/>
    <x v="1"/>
    <n v="1059"/>
  </r>
  <r>
    <x v="181"/>
    <x v="50"/>
    <x v="2"/>
    <n v="29652"/>
  </r>
  <r>
    <x v="181"/>
    <x v="50"/>
    <x v="3"/>
    <n v="20307"/>
  </r>
  <r>
    <x v="181"/>
    <x v="50"/>
    <x v="4"/>
    <n v="37198"/>
  </r>
  <r>
    <x v="181"/>
    <x v="50"/>
    <x v="5"/>
    <n v="20841"/>
  </r>
  <r>
    <x v="181"/>
    <x v="51"/>
    <x v="0"/>
    <n v="47"/>
  </r>
  <r>
    <x v="181"/>
    <x v="51"/>
    <x v="1"/>
    <n v="1352"/>
  </r>
  <r>
    <x v="181"/>
    <x v="51"/>
    <x v="2"/>
    <n v="37856"/>
  </r>
  <r>
    <x v="181"/>
    <x v="51"/>
    <x v="3"/>
    <n v="20747"/>
  </r>
  <r>
    <x v="181"/>
    <x v="51"/>
    <x v="4"/>
    <n v="36667"/>
  </r>
  <r>
    <x v="181"/>
    <x v="51"/>
    <x v="5"/>
    <n v="26092"/>
  </r>
  <r>
    <x v="181"/>
    <x v="52"/>
    <x v="0"/>
    <n v="28"/>
  </r>
  <r>
    <x v="181"/>
    <x v="52"/>
    <x v="1"/>
    <n v="870"/>
  </r>
  <r>
    <x v="181"/>
    <x v="52"/>
    <x v="2"/>
    <n v="24360"/>
  </r>
  <r>
    <x v="181"/>
    <x v="52"/>
    <x v="3"/>
    <n v="16003"/>
  </r>
  <r>
    <x v="181"/>
    <x v="52"/>
    <x v="4"/>
    <n v="32128"/>
  </r>
  <r>
    <x v="181"/>
    <x v="52"/>
    <x v="5"/>
    <n v="23607"/>
  </r>
  <r>
    <x v="181"/>
    <x v="53"/>
    <x v="0"/>
    <n v="65"/>
  </r>
  <r>
    <x v="181"/>
    <x v="53"/>
    <x v="1"/>
    <n v="2988"/>
  </r>
  <r>
    <x v="181"/>
    <x v="53"/>
    <x v="2"/>
    <n v="83664"/>
  </r>
  <r>
    <x v="181"/>
    <x v="53"/>
    <x v="3"/>
    <n v="60387"/>
  </r>
  <r>
    <x v="181"/>
    <x v="53"/>
    <x v="4"/>
    <n v="105355"/>
  </r>
  <r>
    <x v="181"/>
    <x v="53"/>
    <x v="5"/>
    <n v="76189"/>
  </r>
  <r>
    <x v="181"/>
    <x v="54"/>
    <x v="0"/>
    <n v="48"/>
  </r>
  <r>
    <x v="181"/>
    <x v="54"/>
    <x v="1"/>
    <n v="1589"/>
  </r>
  <r>
    <x v="181"/>
    <x v="54"/>
    <x v="2"/>
    <n v="44492"/>
  </r>
  <r>
    <x v="181"/>
    <x v="54"/>
    <x v="3"/>
    <n v="19791"/>
  </r>
  <r>
    <x v="181"/>
    <x v="54"/>
    <x v="4"/>
    <n v="38300"/>
  </r>
  <r>
    <x v="181"/>
    <x v="54"/>
    <x v="5"/>
    <n v="24589"/>
  </r>
  <r>
    <x v="181"/>
    <x v="55"/>
    <x v="0"/>
    <n v="19"/>
  </r>
  <r>
    <x v="181"/>
    <x v="55"/>
    <x v="1"/>
    <n v="1567"/>
  </r>
  <r>
    <x v="181"/>
    <x v="55"/>
    <x v="2"/>
    <n v="43876"/>
  </r>
  <r>
    <x v="181"/>
    <x v="55"/>
    <x v="3"/>
    <n v="6008"/>
  </r>
  <r>
    <x v="181"/>
    <x v="55"/>
    <x v="4"/>
    <n v="13707"/>
  </r>
  <r>
    <x v="181"/>
    <x v="55"/>
    <x v="5"/>
    <n v="6514"/>
  </r>
  <r>
    <x v="181"/>
    <x v="56"/>
    <x v="0"/>
    <n v="213"/>
  </r>
  <r>
    <x v="181"/>
    <x v="56"/>
    <x v="1"/>
    <n v="8768"/>
  </r>
  <r>
    <x v="181"/>
    <x v="56"/>
    <x v="2"/>
    <n v="245504"/>
  </r>
  <r>
    <x v="181"/>
    <x v="56"/>
    <x v="3"/>
    <n v="184572"/>
  </r>
  <r>
    <x v="181"/>
    <x v="56"/>
    <x v="4"/>
    <n v="330232"/>
  </r>
  <r>
    <x v="181"/>
    <x v="56"/>
    <x v="5"/>
    <n v="184443"/>
  </r>
  <r>
    <x v="181"/>
    <x v="57"/>
    <x v="0"/>
    <n v="18"/>
  </r>
  <r>
    <x v="181"/>
    <x v="57"/>
    <x v="1"/>
    <n v="516"/>
  </r>
  <r>
    <x v="181"/>
    <x v="57"/>
    <x v="2"/>
    <n v="14448"/>
  </r>
  <r>
    <x v="181"/>
    <x v="57"/>
    <x v="3"/>
    <n v="4645"/>
  </r>
  <r>
    <x v="181"/>
    <x v="57"/>
    <x v="4"/>
    <n v="8677"/>
  </r>
  <r>
    <x v="181"/>
    <x v="57"/>
    <x v="5"/>
    <n v="4921"/>
  </r>
  <r>
    <x v="181"/>
    <x v="58"/>
    <x v="0"/>
    <n v="37"/>
  </r>
  <r>
    <x v="181"/>
    <x v="58"/>
    <x v="1"/>
    <n v="1201"/>
  </r>
  <r>
    <x v="181"/>
    <x v="58"/>
    <x v="2"/>
    <n v="33628"/>
  </r>
  <r>
    <x v="181"/>
    <x v="58"/>
    <x v="3"/>
    <n v="9329"/>
  </r>
  <r>
    <x v="181"/>
    <x v="58"/>
    <x v="4"/>
    <n v="16513"/>
  </r>
  <r>
    <x v="181"/>
    <x v="58"/>
    <x v="5"/>
    <n v="9021"/>
  </r>
  <r>
    <x v="181"/>
    <x v="59"/>
    <x v="0"/>
    <n v="42"/>
  </r>
  <r>
    <x v="181"/>
    <x v="59"/>
    <x v="1"/>
    <n v="1359"/>
  </r>
  <r>
    <x v="181"/>
    <x v="59"/>
    <x v="2"/>
    <n v="38052"/>
  </r>
  <r>
    <x v="181"/>
    <x v="59"/>
    <x v="3"/>
    <n v="18451"/>
  </r>
  <r>
    <x v="181"/>
    <x v="59"/>
    <x v="4"/>
    <n v="32999"/>
  </r>
  <r>
    <x v="181"/>
    <x v="59"/>
    <x v="5"/>
    <n v="21478"/>
  </r>
  <r>
    <x v="181"/>
    <x v="60"/>
    <x v="0"/>
    <n v="35"/>
  </r>
  <r>
    <x v="181"/>
    <x v="60"/>
    <x v="1"/>
    <n v="2089"/>
  </r>
  <r>
    <x v="181"/>
    <x v="60"/>
    <x v="2"/>
    <n v="58492"/>
  </r>
  <r>
    <x v="181"/>
    <x v="60"/>
    <x v="3"/>
    <n v="40541"/>
  </r>
  <r>
    <x v="181"/>
    <x v="60"/>
    <x v="4"/>
    <n v="84269"/>
  </r>
  <r>
    <x v="181"/>
    <x v="60"/>
    <x v="5"/>
    <n v="69764"/>
  </r>
  <r>
    <x v="181"/>
    <x v="61"/>
    <x v="0"/>
    <n v="9"/>
  </r>
  <r>
    <x v="181"/>
    <x v="61"/>
    <x v="1"/>
    <n v="337"/>
  </r>
  <r>
    <x v="181"/>
    <x v="61"/>
    <x v="2"/>
    <n v="9436"/>
  </r>
  <r>
    <x v="181"/>
    <x v="61"/>
    <x v="3"/>
    <n v="2688"/>
  </r>
  <r>
    <x v="181"/>
    <x v="61"/>
    <x v="4"/>
    <n v="4965"/>
  </r>
  <r>
    <x v="181"/>
    <x v="61"/>
    <x v="5"/>
    <n v="4220"/>
  </r>
  <r>
    <x v="181"/>
    <x v="62"/>
    <x v="0"/>
    <n v="50"/>
  </r>
  <r>
    <x v="181"/>
    <x v="62"/>
    <x v="1"/>
    <n v="4113"/>
  </r>
  <r>
    <x v="181"/>
    <x v="62"/>
    <x v="2"/>
    <n v="115164"/>
  </r>
  <r>
    <x v="181"/>
    <x v="62"/>
    <x v="3"/>
    <n v="27523"/>
  </r>
  <r>
    <x v="181"/>
    <x v="62"/>
    <x v="4"/>
    <n v="53409"/>
  </r>
  <r>
    <x v="181"/>
    <x v="62"/>
    <x v="5"/>
    <n v="38424"/>
  </r>
  <r>
    <x v="181"/>
    <x v="63"/>
    <x v="0"/>
    <n v="55"/>
  </r>
  <r>
    <x v="181"/>
    <x v="63"/>
    <x v="1"/>
    <n v="2711"/>
  </r>
  <r>
    <x v="181"/>
    <x v="63"/>
    <x v="2"/>
    <n v="75908"/>
  </r>
  <r>
    <x v="181"/>
    <x v="63"/>
    <x v="3"/>
    <n v="17563"/>
  </r>
  <r>
    <x v="181"/>
    <x v="63"/>
    <x v="4"/>
    <n v="33440"/>
  </r>
  <r>
    <x v="181"/>
    <x v="63"/>
    <x v="5"/>
    <n v="17512"/>
  </r>
  <r>
    <x v="181"/>
    <x v="64"/>
    <x v="0"/>
    <n v="166"/>
  </r>
  <r>
    <x v="181"/>
    <x v="64"/>
    <x v="1"/>
    <n v="10621"/>
  </r>
  <r>
    <x v="181"/>
    <x v="64"/>
    <x v="2"/>
    <n v="297388"/>
  </r>
  <r>
    <x v="181"/>
    <x v="64"/>
    <x v="3"/>
    <n v="238272"/>
  </r>
  <r>
    <x v="181"/>
    <x v="64"/>
    <x v="4"/>
    <n v="450959"/>
  </r>
  <r>
    <x v="181"/>
    <x v="64"/>
    <x v="5"/>
    <n v="204160"/>
  </r>
  <r>
    <x v="181"/>
    <x v="65"/>
    <x v="0"/>
    <n v="78"/>
  </r>
  <r>
    <x v="181"/>
    <x v="65"/>
    <x v="1"/>
    <n v="2632"/>
  </r>
  <r>
    <x v="181"/>
    <x v="65"/>
    <x v="2"/>
    <n v="73696"/>
  </r>
  <r>
    <x v="181"/>
    <x v="65"/>
    <x v="3"/>
    <n v="57813"/>
  </r>
  <r>
    <x v="181"/>
    <x v="65"/>
    <x v="4"/>
    <n v="103973"/>
  </r>
  <r>
    <x v="181"/>
    <x v="65"/>
    <x v="5"/>
    <n v="59857"/>
  </r>
  <r>
    <x v="181"/>
    <x v="66"/>
    <x v="0"/>
    <n v="33"/>
  </r>
  <r>
    <x v="181"/>
    <x v="66"/>
    <x v="1"/>
    <n v="683"/>
  </r>
  <r>
    <x v="181"/>
    <x v="66"/>
    <x v="2"/>
    <n v="19124"/>
  </r>
  <r>
    <x v="181"/>
    <x v="66"/>
    <x v="3"/>
    <n v="7015"/>
  </r>
  <r>
    <x v="181"/>
    <x v="66"/>
    <x v="4"/>
    <n v="11512"/>
  </r>
  <r>
    <x v="181"/>
    <x v="66"/>
    <x v="5"/>
    <n v="8179"/>
  </r>
  <r>
    <x v="181"/>
    <x v="67"/>
    <x v="0"/>
    <n v="71"/>
  </r>
  <r>
    <x v="181"/>
    <x v="67"/>
    <x v="1"/>
    <n v="3318"/>
  </r>
  <r>
    <x v="181"/>
    <x v="67"/>
    <x v="2"/>
    <n v="92904"/>
  </r>
  <r>
    <x v="181"/>
    <x v="67"/>
    <x v="3"/>
    <n v="64843"/>
  </r>
  <r>
    <x v="181"/>
    <x v="67"/>
    <x v="4"/>
    <n v="115968"/>
  </r>
  <r>
    <x v="181"/>
    <x v="67"/>
    <x v="5"/>
    <n v="63757"/>
  </r>
  <r>
    <x v="181"/>
    <x v="68"/>
    <x v="0"/>
    <n v="8"/>
  </r>
  <r>
    <x v="181"/>
    <x v="68"/>
    <x v="1"/>
    <n v="181"/>
  </r>
  <r>
    <x v="181"/>
    <x v="68"/>
    <x v="2"/>
    <n v="5068"/>
  </r>
  <r>
    <x v="181"/>
    <x v="68"/>
    <x v="3"/>
    <n v="3702"/>
  </r>
  <r>
    <x v="181"/>
    <x v="68"/>
    <x v="4"/>
    <n v="5459"/>
  </r>
  <r>
    <x v="181"/>
    <x v="68"/>
    <x v="5"/>
    <n v="2787"/>
  </r>
  <r>
    <x v="181"/>
    <x v="69"/>
    <x v="0"/>
    <n v="40"/>
  </r>
  <r>
    <x v="181"/>
    <x v="69"/>
    <x v="1"/>
    <n v="1241"/>
  </r>
  <r>
    <x v="181"/>
    <x v="69"/>
    <x v="2"/>
    <n v="34748"/>
  </r>
  <r>
    <x v="181"/>
    <x v="69"/>
    <x v="3"/>
    <n v="19108"/>
  </r>
  <r>
    <x v="181"/>
    <x v="69"/>
    <x v="4"/>
    <n v="31518"/>
  </r>
  <r>
    <x v="181"/>
    <x v="69"/>
    <x v="5"/>
    <n v="17441"/>
  </r>
  <r>
    <x v="181"/>
    <x v="70"/>
    <x v="0"/>
    <n v="3067"/>
  </r>
  <r>
    <x v="181"/>
    <x v="70"/>
    <x v="1"/>
    <n v="140663"/>
  </r>
  <r>
    <x v="181"/>
    <x v="70"/>
    <x v="2"/>
    <n v="3938564"/>
  </r>
  <r>
    <x v="181"/>
    <x v="70"/>
    <x v="3"/>
    <n v="2263356"/>
  </r>
  <r>
    <x v="181"/>
    <x v="70"/>
    <x v="4"/>
    <n v="4030944"/>
  </r>
  <r>
    <x v="181"/>
    <x v="70"/>
    <x v="5"/>
    <n v="2141136"/>
  </r>
  <r>
    <x v="182"/>
    <x v="0"/>
    <x v="0"/>
    <n v="149"/>
  </r>
  <r>
    <x v="182"/>
    <x v="0"/>
    <x v="1"/>
    <n v="5878"/>
  </r>
  <r>
    <x v="182"/>
    <x v="0"/>
    <x v="2"/>
    <n v="182218"/>
  </r>
  <r>
    <x v="182"/>
    <x v="0"/>
    <x v="3"/>
    <n v="72147"/>
  </r>
  <r>
    <x v="182"/>
    <x v="0"/>
    <x v="4"/>
    <n v="136454"/>
  </r>
  <r>
    <x v="182"/>
    <x v="0"/>
    <x v="5"/>
    <n v="62528"/>
  </r>
  <r>
    <x v="182"/>
    <x v="1"/>
    <x v="0"/>
    <n v="52"/>
  </r>
  <r>
    <x v="182"/>
    <x v="1"/>
    <x v="1"/>
    <n v="2694"/>
  </r>
  <r>
    <x v="182"/>
    <x v="1"/>
    <x v="2"/>
    <n v="83514"/>
  </r>
  <r>
    <x v="182"/>
    <x v="1"/>
    <x v="3"/>
    <n v="30706"/>
  </r>
  <r>
    <x v="182"/>
    <x v="1"/>
    <x v="4"/>
    <n v="60369"/>
  </r>
  <r>
    <x v="182"/>
    <x v="1"/>
    <x v="5"/>
    <n v="30577"/>
  </r>
  <r>
    <x v="182"/>
    <x v="2"/>
    <x v="0"/>
    <n v="20"/>
  </r>
  <r>
    <x v="182"/>
    <x v="2"/>
    <x v="1"/>
    <n v="1107"/>
  </r>
  <r>
    <x v="182"/>
    <x v="2"/>
    <x v="2"/>
    <n v="34317"/>
  </r>
  <r>
    <x v="182"/>
    <x v="2"/>
    <x v="3"/>
    <n v="8503"/>
  </r>
  <r>
    <x v="182"/>
    <x v="2"/>
    <x v="4"/>
    <n v="16021"/>
  </r>
  <r>
    <x v="182"/>
    <x v="2"/>
    <x v="5"/>
    <n v="9471"/>
  </r>
  <r>
    <x v="182"/>
    <x v="3"/>
    <x v="0"/>
    <n v="42"/>
  </r>
  <r>
    <x v="182"/>
    <x v="3"/>
    <x v="1"/>
    <n v="1915"/>
  </r>
  <r>
    <x v="182"/>
    <x v="3"/>
    <x v="2"/>
    <n v="59365"/>
  </r>
  <r>
    <x v="182"/>
    <x v="3"/>
    <x v="3"/>
    <n v="21927"/>
  </r>
  <r>
    <x v="182"/>
    <x v="3"/>
    <x v="4"/>
    <n v="41938"/>
  </r>
  <r>
    <x v="182"/>
    <x v="3"/>
    <x v="5"/>
    <n v="21810"/>
  </r>
  <r>
    <x v="182"/>
    <x v="4"/>
    <x v="0"/>
    <n v="24"/>
  </r>
  <r>
    <x v="182"/>
    <x v="4"/>
    <x v="1"/>
    <n v="897"/>
  </r>
  <r>
    <x v="182"/>
    <x v="4"/>
    <x v="2"/>
    <n v="27807"/>
  </r>
  <r>
    <x v="182"/>
    <x v="4"/>
    <x v="3"/>
    <n v="18249"/>
  </r>
  <r>
    <x v="182"/>
    <x v="4"/>
    <x v="4"/>
    <n v="34196"/>
  </r>
  <r>
    <x v="182"/>
    <x v="4"/>
    <x v="5"/>
    <n v="16105"/>
  </r>
  <r>
    <x v="182"/>
    <x v="5"/>
    <x v="0"/>
    <n v="10"/>
  </r>
  <r>
    <x v="182"/>
    <x v="5"/>
    <x v="1"/>
    <n v="375"/>
  </r>
  <r>
    <x v="182"/>
    <x v="5"/>
    <x v="2"/>
    <n v="11625"/>
  </r>
  <r>
    <x v="182"/>
    <x v="5"/>
    <x v="3"/>
    <n v="6007"/>
  </r>
  <r>
    <x v="182"/>
    <x v="5"/>
    <x v="4"/>
    <n v="12178"/>
  </r>
  <r>
    <x v="182"/>
    <x v="5"/>
    <x v="5"/>
    <n v="6325"/>
  </r>
  <r>
    <x v="182"/>
    <x v="6"/>
    <x v="0"/>
    <n v="152"/>
  </r>
  <r>
    <x v="182"/>
    <x v="6"/>
    <x v="1"/>
    <n v="12575"/>
  </r>
  <r>
    <x v="182"/>
    <x v="6"/>
    <x v="2"/>
    <n v="389825"/>
  </r>
  <r>
    <x v="182"/>
    <x v="6"/>
    <x v="3"/>
    <n v="312359"/>
  </r>
  <r>
    <x v="182"/>
    <x v="6"/>
    <x v="4"/>
    <n v="487217"/>
  </r>
  <r>
    <x v="182"/>
    <x v="6"/>
    <x v="5"/>
    <n v="245120"/>
  </r>
  <r>
    <x v="182"/>
    <x v="7"/>
    <x v="0"/>
    <n v="46"/>
  </r>
  <r>
    <x v="182"/>
    <x v="7"/>
    <x v="1"/>
    <n v="2641"/>
  </r>
  <r>
    <x v="182"/>
    <x v="7"/>
    <x v="2"/>
    <n v="81871"/>
  </r>
  <r>
    <x v="182"/>
    <x v="7"/>
    <x v="3"/>
    <n v="65953"/>
  </r>
  <r>
    <x v="182"/>
    <x v="7"/>
    <x v="4"/>
    <n v="110048"/>
  </r>
  <r>
    <x v="182"/>
    <x v="7"/>
    <x v="5"/>
    <n v="78910"/>
  </r>
  <r>
    <x v="182"/>
    <x v="8"/>
    <x v="0"/>
    <n v="8"/>
  </r>
  <r>
    <x v="182"/>
    <x v="8"/>
    <x v="1"/>
    <n v="120"/>
  </r>
  <r>
    <x v="182"/>
    <x v="8"/>
    <x v="2"/>
    <n v="3720"/>
  </r>
  <r>
    <x v="182"/>
    <x v="8"/>
    <x v="3"/>
    <n v="2240"/>
  </r>
  <r>
    <x v="182"/>
    <x v="8"/>
    <x v="4"/>
    <n v="3513"/>
  </r>
  <r>
    <x v="182"/>
    <x v="8"/>
    <x v="5"/>
    <n v="1882"/>
  </r>
  <r>
    <x v="182"/>
    <x v="9"/>
    <x v="0"/>
    <n v="19"/>
  </r>
  <r>
    <x v="182"/>
    <x v="9"/>
    <x v="1"/>
    <n v="1058"/>
  </r>
  <r>
    <x v="182"/>
    <x v="9"/>
    <x v="2"/>
    <n v="32798"/>
  </r>
  <r>
    <x v="182"/>
    <x v="9"/>
    <x v="3"/>
    <n v="13629"/>
  </r>
  <r>
    <x v="182"/>
    <x v="9"/>
    <x v="4"/>
    <n v="19141"/>
  </r>
  <r>
    <x v="182"/>
    <x v="9"/>
    <x v="5"/>
    <n v="10398"/>
  </r>
  <r>
    <x v="182"/>
    <x v="10"/>
    <x v="0"/>
    <n v="97"/>
  </r>
  <r>
    <x v="182"/>
    <x v="10"/>
    <x v="1"/>
    <n v="4367"/>
  </r>
  <r>
    <x v="182"/>
    <x v="10"/>
    <x v="2"/>
    <n v="135377"/>
  </r>
  <r>
    <x v="182"/>
    <x v="10"/>
    <x v="3"/>
    <n v="42829"/>
  </r>
  <r>
    <x v="182"/>
    <x v="10"/>
    <x v="4"/>
    <n v="86592"/>
  </r>
  <r>
    <x v="182"/>
    <x v="10"/>
    <x v="5"/>
    <n v="42742"/>
  </r>
  <r>
    <x v="182"/>
    <x v="11"/>
    <x v="0"/>
    <n v="15"/>
  </r>
  <r>
    <x v="182"/>
    <x v="11"/>
    <x v="1"/>
    <n v="721"/>
  </r>
  <r>
    <x v="182"/>
    <x v="11"/>
    <x v="2"/>
    <n v="22351"/>
  </r>
  <r>
    <x v="182"/>
    <x v="11"/>
    <x v="3"/>
    <n v="7954"/>
  </r>
  <r>
    <x v="182"/>
    <x v="11"/>
    <x v="4"/>
    <n v="15605"/>
  </r>
  <r>
    <x v="182"/>
    <x v="11"/>
    <x v="5"/>
    <n v="7740"/>
  </r>
  <r>
    <x v="182"/>
    <x v="12"/>
    <x v="0"/>
    <n v="20"/>
  </r>
  <r>
    <x v="182"/>
    <x v="12"/>
    <x v="1"/>
    <n v="921"/>
  </r>
  <r>
    <x v="182"/>
    <x v="12"/>
    <x v="2"/>
    <n v="28551"/>
  </r>
  <r>
    <x v="182"/>
    <x v="12"/>
    <x v="3"/>
    <n v="12964"/>
  </r>
  <r>
    <x v="182"/>
    <x v="12"/>
    <x v="4"/>
    <n v="21279"/>
  </r>
  <r>
    <x v="182"/>
    <x v="12"/>
    <x v="5"/>
    <n v="12309"/>
  </r>
  <r>
    <x v="182"/>
    <x v="13"/>
    <x v="0"/>
    <n v="11"/>
  </r>
  <r>
    <x v="182"/>
    <x v="13"/>
    <x v="1"/>
    <n v="321"/>
  </r>
  <r>
    <x v="182"/>
    <x v="13"/>
    <x v="2"/>
    <n v="9951"/>
  </r>
  <r>
    <x v="182"/>
    <x v="13"/>
    <x v="3"/>
    <n v="5254"/>
  </r>
  <r>
    <x v="182"/>
    <x v="13"/>
    <x v="4"/>
    <n v="9300"/>
  </r>
  <r>
    <x v="182"/>
    <x v="13"/>
    <x v="5"/>
    <n v="7321"/>
  </r>
  <r>
    <x v="182"/>
    <x v="14"/>
    <x v="0"/>
    <n v="53"/>
  </r>
  <r>
    <x v="182"/>
    <x v="14"/>
    <x v="1"/>
    <n v="1878"/>
  </r>
  <r>
    <x v="182"/>
    <x v="14"/>
    <x v="2"/>
    <n v="58218"/>
  </r>
  <r>
    <x v="182"/>
    <x v="14"/>
    <x v="3"/>
    <n v="43275"/>
  </r>
  <r>
    <x v="182"/>
    <x v="14"/>
    <x v="4"/>
    <n v="74071"/>
  </r>
  <r>
    <x v="182"/>
    <x v="14"/>
    <x v="5"/>
    <n v="37757"/>
  </r>
  <r>
    <x v="182"/>
    <x v="15"/>
    <x v="0"/>
    <n v="23"/>
  </r>
  <r>
    <x v="182"/>
    <x v="15"/>
    <x v="1"/>
    <n v="1047"/>
  </r>
  <r>
    <x v="182"/>
    <x v="15"/>
    <x v="2"/>
    <n v="32457"/>
  </r>
  <r>
    <x v="182"/>
    <x v="15"/>
    <x v="3"/>
    <n v="10608"/>
  </r>
  <r>
    <x v="182"/>
    <x v="15"/>
    <x v="4"/>
    <n v="16894"/>
  </r>
  <r>
    <x v="182"/>
    <x v="15"/>
    <x v="5"/>
    <n v="10283"/>
  </r>
  <r>
    <x v="182"/>
    <x v="16"/>
    <x v="0"/>
    <n v="8"/>
  </r>
  <r>
    <x v="182"/>
    <x v="16"/>
    <x v="1"/>
    <n v="261"/>
  </r>
  <r>
    <x v="182"/>
    <x v="16"/>
    <x v="2"/>
    <n v="8091"/>
  </r>
  <r>
    <x v="182"/>
    <x v="16"/>
    <x v="3"/>
    <n v="1979"/>
  </r>
  <r>
    <x v="182"/>
    <x v="16"/>
    <x v="4"/>
    <n v="4368"/>
  </r>
  <r>
    <x v="182"/>
    <x v="16"/>
    <x v="5"/>
    <n v="2706"/>
  </r>
  <r>
    <x v="182"/>
    <x v="17"/>
    <x v="0"/>
    <n v="10"/>
  </r>
  <r>
    <x v="182"/>
    <x v="17"/>
    <x v="1"/>
    <n v="229"/>
  </r>
  <r>
    <x v="182"/>
    <x v="17"/>
    <x v="2"/>
    <n v="7099"/>
  </r>
  <r>
    <x v="182"/>
    <x v="17"/>
    <x v="3"/>
    <n v="2469"/>
  </r>
  <r>
    <x v="182"/>
    <x v="17"/>
    <x v="4"/>
    <n v="4212"/>
  </r>
  <r>
    <x v="182"/>
    <x v="17"/>
    <x v="5"/>
    <n v="2396"/>
  </r>
  <r>
    <x v="182"/>
    <x v="18"/>
    <x v="0"/>
    <n v="18"/>
  </r>
  <r>
    <x v="182"/>
    <x v="18"/>
    <x v="1"/>
    <n v="666"/>
  </r>
  <r>
    <x v="182"/>
    <x v="18"/>
    <x v="2"/>
    <n v="20646"/>
  </r>
  <r>
    <x v="182"/>
    <x v="18"/>
    <x v="3"/>
    <n v="8694"/>
  </r>
  <r>
    <x v="182"/>
    <x v="18"/>
    <x v="4"/>
    <n v="16767"/>
  </r>
  <r>
    <x v="182"/>
    <x v="18"/>
    <x v="5"/>
    <n v="12981"/>
  </r>
  <r>
    <x v="182"/>
    <x v="19"/>
    <x v="0"/>
    <n v="94"/>
  </r>
  <r>
    <x v="182"/>
    <x v="19"/>
    <x v="1"/>
    <n v="3849"/>
  </r>
  <r>
    <x v="182"/>
    <x v="19"/>
    <x v="2"/>
    <n v="119319"/>
  </r>
  <r>
    <x v="182"/>
    <x v="19"/>
    <x v="3"/>
    <n v="63757"/>
  </r>
  <r>
    <x v="182"/>
    <x v="19"/>
    <x v="4"/>
    <n v="119596"/>
  </r>
  <r>
    <x v="182"/>
    <x v="19"/>
    <x v="5"/>
    <n v="64650"/>
  </r>
  <r>
    <x v="182"/>
    <x v="20"/>
    <x v="0"/>
    <n v="24"/>
  </r>
  <r>
    <x v="182"/>
    <x v="20"/>
    <x v="1"/>
    <n v="1923"/>
  </r>
  <r>
    <x v="182"/>
    <x v="20"/>
    <x v="2"/>
    <n v="59613"/>
  </r>
  <r>
    <x v="182"/>
    <x v="20"/>
    <x v="3"/>
    <n v="16435"/>
  </r>
  <r>
    <x v="182"/>
    <x v="20"/>
    <x v="4"/>
    <n v="32030"/>
  </r>
  <r>
    <x v="182"/>
    <x v="20"/>
    <x v="5"/>
    <n v="10538"/>
  </r>
  <r>
    <x v="182"/>
    <x v="21"/>
    <x v="0"/>
    <n v="67"/>
  </r>
  <r>
    <x v="182"/>
    <x v="21"/>
    <x v="1"/>
    <n v="2755"/>
  </r>
  <r>
    <x v="182"/>
    <x v="21"/>
    <x v="2"/>
    <n v="85405"/>
  </r>
  <r>
    <x v="182"/>
    <x v="21"/>
    <x v="3"/>
    <n v="51354"/>
  </r>
  <r>
    <x v="182"/>
    <x v="21"/>
    <x v="4"/>
    <n v="88277"/>
  </r>
  <r>
    <x v="182"/>
    <x v="21"/>
    <x v="5"/>
    <n v="34975"/>
  </r>
  <r>
    <x v="182"/>
    <x v="22"/>
    <x v="0"/>
    <n v="120"/>
  </r>
  <r>
    <x v="182"/>
    <x v="22"/>
    <x v="1"/>
    <n v="6852"/>
  </r>
  <r>
    <x v="182"/>
    <x v="22"/>
    <x v="2"/>
    <n v="212412"/>
  </r>
  <r>
    <x v="182"/>
    <x v="22"/>
    <x v="3"/>
    <n v="124928"/>
  </r>
  <r>
    <x v="182"/>
    <x v="22"/>
    <x v="4"/>
    <n v="236955"/>
  </r>
  <r>
    <x v="182"/>
    <x v="22"/>
    <x v="5"/>
    <n v="130857"/>
  </r>
  <r>
    <x v="182"/>
    <x v="23"/>
    <x v="0"/>
    <n v="34"/>
  </r>
  <r>
    <x v="182"/>
    <x v="23"/>
    <x v="1"/>
    <n v="1836"/>
  </r>
  <r>
    <x v="182"/>
    <x v="23"/>
    <x v="2"/>
    <n v="56916"/>
  </r>
  <r>
    <x v="182"/>
    <x v="23"/>
    <x v="3"/>
    <n v="13850"/>
  </r>
  <r>
    <x v="182"/>
    <x v="23"/>
    <x v="4"/>
    <n v="30115"/>
  </r>
  <r>
    <x v="182"/>
    <x v="23"/>
    <x v="5"/>
    <n v="12787"/>
  </r>
  <r>
    <x v="182"/>
    <x v="24"/>
    <x v="0"/>
    <n v="17"/>
  </r>
  <r>
    <x v="182"/>
    <x v="24"/>
    <x v="1"/>
    <n v="1145"/>
  </r>
  <r>
    <x v="182"/>
    <x v="24"/>
    <x v="2"/>
    <n v="35495"/>
  </r>
  <r>
    <x v="182"/>
    <x v="24"/>
    <x v="3"/>
    <n v="5642"/>
  </r>
  <r>
    <x v="182"/>
    <x v="24"/>
    <x v="4"/>
    <n v="12466"/>
  </r>
  <r>
    <x v="182"/>
    <x v="24"/>
    <x v="5"/>
    <n v="4555"/>
  </r>
  <r>
    <x v="182"/>
    <x v="25"/>
    <x v="0"/>
    <n v="35"/>
  </r>
  <r>
    <x v="182"/>
    <x v="25"/>
    <x v="1"/>
    <n v="1110"/>
  </r>
  <r>
    <x v="182"/>
    <x v="25"/>
    <x v="2"/>
    <n v="34410"/>
  </r>
  <r>
    <x v="182"/>
    <x v="25"/>
    <x v="3"/>
    <n v="15034"/>
  </r>
  <r>
    <x v="182"/>
    <x v="25"/>
    <x v="4"/>
    <n v="27636"/>
  </r>
  <r>
    <x v="182"/>
    <x v="25"/>
    <x v="5"/>
    <n v="13198"/>
  </r>
  <r>
    <x v="182"/>
    <x v="26"/>
    <x v="0"/>
    <n v="9"/>
  </r>
  <r>
    <x v="182"/>
    <x v="26"/>
    <x v="1"/>
    <n v="334"/>
  </r>
  <r>
    <x v="182"/>
    <x v="26"/>
    <x v="2"/>
    <n v="10354"/>
  </r>
  <r>
    <x v="182"/>
    <x v="26"/>
    <x v="3"/>
    <n v="2444"/>
  </r>
  <r>
    <x v="182"/>
    <x v="26"/>
    <x v="4"/>
    <n v="4627"/>
  </r>
  <r>
    <x v="182"/>
    <x v="26"/>
    <x v="5"/>
    <n v="2688"/>
  </r>
  <r>
    <x v="182"/>
    <x v="27"/>
    <x v="0"/>
    <n v="52"/>
  </r>
  <r>
    <x v="182"/>
    <x v="27"/>
    <x v="1"/>
    <n v="1414"/>
  </r>
  <r>
    <x v="182"/>
    <x v="27"/>
    <x v="2"/>
    <n v="43834"/>
  </r>
  <r>
    <x v="182"/>
    <x v="27"/>
    <x v="3"/>
    <n v="22809"/>
  </r>
  <r>
    <x v="182"/>
    <x v="27"/>
    <x v="4"/>
    <n v="41481"/>
  </r>
  <r>
    <x v="182"/>
    <x v="27"/>
    <x v="5"/>
    <n v="16169"/>
  </r>
  <r>
    <x v="182"/>
    <x v="28"/>
    <x v="0"/>
    <n v="49"/>
  </r>
  <r>
    <x v="182"/>
    <x v="28"/>
    <x v="1"/>
    <n v="1970"/>
  </r>
  <r>
    <x v="182"/>
    <x v="28"/>
    <x v="2"/>
    <n v="61070"/>
  </r>
  <r>
    <x v="182"/>
    <x v="28"/>
    <x v="3"/>
    <n v="37853"/>
  </r>
  <r>
    <x v="182"/>
    <x v="28"/>
    <x v="4"/>
    <n v="71495"/>
  </r>
  <r>
    <x v="182"/>
    <x v="28"/>
    <x v="5"/>
    <n v="34532"/>
  </r>
  <r>
    <x v="182"/>
    <x v="29"/>
    <x v="0"/>
    <n v="8"/>
  </r>
  <r>
    <x v="182"/>
    <x v="29"/>
    <x v="1"/>
    <n v="168"/>
  </r>
  <r>
    <x v="182"/>
    <x v="29"/>
    <x v="2"/>
    <n v="5208"/>
  </r>
  <r>
    <x v="182"/>
    <x v="29"/>
    <x v="3"/>
    <n v="1183"/>
  </r>
  <r>
    <x v="182"/>
    <x v="29"/>
    <x v="4"/>
    <n v="2257"/>
  </r>
  <r>
    <x v="182"/>
    <x v="29"/>
    <x v="5"/>
    <n v="1151"/>
  </r>
  <r>
    <x v="182"/>
    <x v="30"/>
    <x v="0"/>
    <n v="54"/>
  </r>
  <r>
    <x v="182"/>
    <x v="30"/>
    <x v="1"/>
    <n v="2152"/>
  </r>
  <r>
    <x v="182"/>
    <x v="30"/>
    <x v="2"/>
    <n v="66712"/>
  </r>
  <r>
    <x v="182"/>
    <x v="30"/>
    <x v="3"/>
    <n v="33650"/>
  </r>
  <r>
    <x v="182"/>
    <x v="30"/>
    <x v="4"/>
    <n v="56765"/>
  </r>
  <r>
    <x v="182"/>
    <x v="30"/>
    <x v="5"/>
    <n v="27459"/>
  </r>
  <r>
    <x v="182"/>
    <x v="31"/>
    <x v="0"/>
    <n v="8"/>
  </r>
  <r>
    <x v="182"/>
    <x v="31"/>
    <x v="1"/>
    <n v="249"/>
  </r>
  <r>
    <x v="182"/>
    <x v="31"/>
    <x v="2"/>
    <n v="7719"/>
  </r>
  <r>
    <x v="182"/>
    <x v="31"/>
    <x v="3"/>
    <n v="2652"/>
  </r>
  <r>
    <x v="182"/>
    <x v="31"/>
    <x v="4"/>
    <n v="4864"/>
  </r>
  <r>
    <x v="182"/>
    <x v="31"/>
    <x v="5"/>
    <n v="3027"/>
  </r>
  <r>
    <x v="182"/>
    <x v="32"/>
    <x v="0"/>
    <n v="20"/>
  </r>
  <r>
    <x v="182"/>
    <x v="32"/>
    <x v="1"/>
    <n v="518"/>
  </r>
  <r>
    <x v="182"/>
    <x v="32"/>
    <x v="2"/>
    <n v="16058"/>
  </r>
  <r>
    <x v="182"/>
    <x v="32"/>
    <x v="3"/>
    <n v="5716"/>
  </r>
  <r>
    <x v="182"/>
    <x v="32"/>
    <x v="4"/>
    <n v="9689"/>
  </r>
  <r>
    <x v="182"/>
    <x v="32"/>
    <x v="5"/>
    <n v="4272"/>
  </r>
  <r>
    <x v="182"/>
    <x v="33"/>
    <x v="0"/>
    <n v="52"/>
  </r>
  <r>
    <x v="182"/>
    <x v="33"/>
    <x v="1"/>
    <n v="2211"/>
  </r>
  <r>
    <x v="182"/>
    <x v="33"/>
    <x v="2"/>
    <n v="68541"/>
  </r>
  <r>
    <x v="182"/>
    <x v="33"/>
    <x v="3"/>
    <n v="27473"/>
  </r>
  <r>
    <x v="182"/>
    <x v="33"/>
    <x v="4"/>
    <n v="47021"/>
  </r>
  <r>
    <x v="182"/>
    <x v="33"/>
    <x v="5"/>
    <n v="27577"/>
  </r>
  <r>
    <x v="182"/>
    <x v="34"/>
    <x v="0"/>
    <n v="29"/>
  </r>
  <r>
    <x v="182"/>
    <x v="34"/>
    <x v="1"/>
    <n v="911"/>
  </r>
  <r>
    <x v="182"/>
    <x v="34"/>
    <x v="2"/>
    <n v="28241"/>
  </r>
  <r>
    <x v="182"/>
    <x v="34"/>
    <x v="3"/>
    <n v="11783"/>
  </r>
  <r>
    <x v="182"/>
    <x v="34"/>
    <x v="4"/>
    <n v="21315"/>
  </r>
  <r>
    <x v="182"/>
    <x v="34"/>
    <x v="5"/>
    <n v="12227"/>
  </r>
  <r>
    <x v="182"/>
    <x v="35"/>
    <x v="0"/>
    <n v="10"/>
  </r>
  <r>
    <x v="182"/>
    <x v="35"/>
    <x v="1"/>
    <n v="176"/>
  </r>
  <r>
    <x v="182"/>
    <x v="35"/>
    <x v="2"/>
    <n v="5456"/>
  </r>
  <r>
    <x v="182"/>
    <x v="35"/>
    <x v="3"/>
    <n v="2456"/>
  </r>
  <r>
    <x v="182"/>
    <x v="35"/>
    <x v="4"/>
    <n v="4329"/>
  </r>
  <r>
    <x v="182"/>
    <x v="35"/>
    <x v="5"/>
    <n v="2945"/>
  </r>
  <r>
    <x v="182"/>
    <x v="36"/>
    <x v="0"/>
    <n v="13"/>
  </r>
  <r>
    <x v="182"/>
    <x v="36"/>
    <x v="1"/>
    <n v="371"/>
  </r>
  <r>
    <x v="182"/>
    <x v="36"/>
    <x v="2"/>
    <n v="11501"/>
  </r>
  <r>
    <x v="182"/>
    <x v="36"/>
    <x v="3"/>
    <n v="3013"/>
  </r>
  <r>
    <x v="182"/>
    <x v="36"/>
    <x v="4"/>
    <n v="5238"/>
  </r>
  <r>
    <x v="182"/>
    <x v="36"/>
    <x v="5"/>
    <n v="2849"/>
  </r>
  <r>
    <x v="182"/>
    <x v="37"/>
    <x v="0"/>
    <n v="50"/>
  </r>
  <r>
    <x v="182"/>
    <x v="37"/>
    <x v="1"/>
    <n v="1402"/>
  </r>
  <r>
    <x v="182"/>
    <x v="37"/>
    <x v="2"/>
    <n v="43462"/>
  </r>
  <r>
    <x v="182"/>
    <x v="37"/>
    <x v="3"/>
    <n v="25595"/>
  </r>
  <r>
    <x v="182"/>
    <x v="37"/>
    <x v="4"/>
    <n v="42274"/>
  </r>
  <r>
    <x v="182"/>
    <x v="37"/>
    <x v="5"/>
    <n v="24748"/>
  </r>
  <r>
    <x v="182"/>
    <x v="38"/>
    <x v="0"/>
    <n v="15"/>
  </r>
  <r>
    <x v="182"/>
    <x v="38"/>
    <x v="1"/>
    <n v="334"/>
  </r>
  <r>
    <x v="182"/>
    <x v="38"/>
    <x v="2"/>
    <n v="10354"/>
  </r>
  <r>
    <x v="182"/>
    <x v="38"/>
    <x v="3"/>
    <n v="2753"/>
  </r>
  <r>
    <x v="182"/>
    <x v="38"/>
    <x v="4"/>
    <n v="4784"/>
  </r>
  <r>
    <x v="182"/>
    <x v="38"/>
    <x v="5"/>
    <n v="2858"/>
  </r>
  <r>
    <x v="182"/>
    <x v="39"/>
    <x v="0"/>
    <n v="18"/>
  </r>
  <r>
    <x v="182"/>
    <x v="39"/>
    <x v="1"/>
    <n v="915"/>
  </r>
  <r>
    <x v="182"/>
    <x v="39"/>
    <x v="2"/>
    <n v="28365"/>
  </r>
  <r>
    <x v="182"/>
    <x v="39"/>
    <x v="3"/>
    <n v="5214"/>
  </r>
  <r>
    <x v="182"/>
    <x v="39"/>
    <x v="4"/>
    <n v="8448"/>
  </r>
  <r>
    <x v="182"/>
    <x v="39"/>
    <x v="5"/>
    <n v="5067"/>
  </r>
  <r>
    <x v="182"/>
    <x v="40"/>
    <x v="0"/>
    <n v="21"/>
  </r>
  <r>
    <x v="182"/>
    <x v="40"/>
    <x v="1"/>
    <n v="1013"/>
  </r>
  <r>
    <x v="182"/>
    <x v="40"/>
    <x v="2"/>
    <n v="31403"/>
  </r>
  <r>
    <x v="182"/>
    <x v="40"/>
    <x v="3"/>
    <n v="11163"/>
  </r>
  <r>
    <x v="182"/>
    <x v="40"/>
    <x v="4"/>
    <n v="20786"/>
  </r>
  <r>
    <x v="182"/>
    <x v="40"/>
    <x v="5"/>
    <n v="9943"/>
  </r>
  <r>
    <x v="182"/>
    <x v="41"/>
    <x v="0"/>
    <n v="7"/>
  </r>
  <r>
    <x v="182"/>
    <x v="41"/>
    <x v="1"/>
    <n v="196"/>
  </r>
  <r>
    <x v="182"/>
    <x v="41"/>
    <x v="2"/>
    <n v="6076"/>
  </r>
  <r>
    <x v="182"/>
    <x v="41"/>
    <x v="3"/>
    <n v="4061"/>
  </r>
  <r>
    <x v="182"/>
    <x v="41"/>
    <x v="4"/>
    <n v="7065"/>
  </r>
  <r>
    <x v="182"/>
    <x v="41"/>
    <x v="5"/>
    <n v="3687"/>
  </r>
  <r>
    <x v="182"/>
    <x v="42"/>
    <x v="0"/>
    <n v="8"/>
  </r>
  <r>
    <x v="182"/>
    <x v="42"/>
    <x v="1"/>
    <n v="471"/>
  </r>
  <r>
    <x v="182"/>
    <x v="42"/>
    <x v="2"/>
    <n v="14601"/>
  </r>
  <r>
    <x v="182"/>
    <x v="42"/>
    <x v="3"/>
    <n v="4641"/>
  </r>
  <r>
    <x v="182"/>
    <x v="42"/>
    <x v="4"/>
    <n v="6590"/>
  </r>
  <r>
    <x v="182"/>
    <x v="42"/>
    <x v="5"/>
    <n v="3050"/>
  </r>
  <r>
    <x v="182"/>
    <x v="43"/>
    <x v="0"/>
    <n v="18"/>
  </r>
  <r>
    <x v="182"/>
    <x v="43"/>
    <x v="1"/>
    <n v="890"/>
  </r>
  <r>
    <x v="182"/>
    <x v="43"/>
    <x v="2"/>
    <n v="27590"/>
  </r>
  <r>
    <x v="182"/>
    <x v="43"/>
    <x v="3"/>
    <n v="14602"/>
  </r>
  <r>
    <x v="182"/>
    <x v="43"/>
    <x v="4"/>
    <n v="26403"/>
  </r>
  <r>
    <x v="182"/>
    <x v="43"/>
    <x v="5"/>
    <n v="10279"/>
  </r>
  <r>
    <x v="182"/>
    <x v="44"/>
    <x v="0"/>
    <n v="70"/>
  </r>
  <r>
    <x v="182"/>
    <x v="44"/>
    <x v="1"/>
    <n v="5854"/>
  </r>
  <r>
    <x v="182"/>
    <x v="44"/>
    <x v="2"/>
    <n v="181474"/>
  </r>
  <r>
    <x v="182"/>
    <x v="44"/>
    <x v="3"/>
    <n v="151449"/>
  </r>
  <r>
    <x v="182"/>
    <x v="44"/>
    <x v="4"/>
    <n v="224479"/>
  </r>
  <r>
    <x v="182"/>
    <x v="44"/>
    <x v="5"/>
    <n v="108278"/>
  </r>
  <r>
    <x v="182"/>
    <x v="45"/>
    <x v="0"/>
    <n v="16"/>
  </r>
  <r>
    <x v="182"/>
    <x v="45"/>
    <x v="1"/>
    <n v="711"/>
  </r>
  <r>
    <x v="182"/>
    <x v="45"/>
    <x v="2"/>
    <n v="22041"/>
  </r>
  <r>
    <x v="182"/>
    <x v="45"/>
    <x v="3"/>
    <n v="9192"/>
  </r>
  <r>
    <x v="182"/>
    <x v="45"/>
    <x v="4"/>
    <n v="18217"/>
  </r>
  <r>
    <x v="182"/>
    <x v="45"/>
    <x v="5"/>
    <n v="8988"/>
  </r>
  <r>
    <x v="182"/>
    <x v="46"/>
    <x v="0"/>
    <n v="25"/>
  </r>
  <r>
    <x v="182"/>
    <x v="46"/>
    <x v="1"/>
    <n v="643"/>
  </r>
  <r>
    <x v="182"/>
    <x v="46"/>
    <x v="2"/>
    <n v="19933"/>
  </r>
  <r>
    <x v="182"/>
    <x v="46"/>
    <x v="3"/>
    <n v="6417"/>
  </r>
  <r>
    <x v="182"/>
    <x v="46"/>
    <x v="4"/>
    <n v="11409"/>
  </r>
  <r>
    <x v="182"/>
    <x v="46"/>
    <x v="5"/>
    <n v="6582"/>
  </r>
  <r>
    <x v="182"/>
    <x v="47"/>
    <x v="0"/>
    <n v="85"/>
  </r>
  <r>
    <x v="182"/>
    <x v="47"/>
    <x v="1"/>
    <n v="4017"/>
  </r>
  <r>
    <x v="182"/>
    <x v="47"/>
    <x v="2"/>
    <n v="124527"/>
  </r>
  <r>
    <x v="182"/>
    <x v="47"/>
    <x v="3"/>
    <n v="44726"/>
  </r>
  <r>
    <x v="182"/>
    <x v="47"/>
    <x v="4"/>
    <n v="80680"/>
  </r>
  <r>
    <x v="182"/>
    <x v="47"/>
    <x v="5"/>
    <n v="35555"/>
  </r>
  <r>
    <x v="182"/>
    <x v="48"/>
    <x v="0"/>
    <n v="66"/>
  </r>
  <r>
    <x v="182"/>
    <x v="48"/>
    <x v="1"/>
    <n v="2449"/>
  </r>
  <r>
    <x v="182"/>
    <x v="48"/>
    <x v="2"/>
    <n v="75919"/>
  </r>
  <r>
    <x v="182"/>
    <x v="48"/>
    <x v="3"/>
    <n v="54526"/>
  </r>
  <r>
    <x v="182"/>
    <x v="48"/>
    <x v="4"/>
    <n v="89146"/>
  </r>
  <r>
    <x v="182"/>
    <x v="48"/>
    <x v="5"/>
    <n v="38214"/>
  </r>
  <r>
    <x v="182"/>
    <x v="49"/>
    <x v="0"/>
    <n v="96"/>
  </r>
  <r>
    <x v="182"/>
    <x v="49"/>
    <x v="1"/>
    <n v="3029"/>
  </r>
  <r>
    <x v="182"/>
    <x v="49"/>
    <x v="2"/>
    <n v="93899"/>
  </r>
  <r>
    <x v="182"/>
    <x v="49"/>
    <x v="3"/>
    <n v="54944"/>
  </r>
  <r>
    <x v="182"/>
    <x v="49"/>
    <x v="4"/>
    <n v="95226"/>
  </r>
  <r>
    <x v="182"/>
    <x v="49"/>
    <x v="5"/>
    <n v="53093"/>
  </r>
  <r>
    <x v="182"/>
    <x v="50"/>
    <x v="0"/>
    <n v="32"/>
  </r>
  <r>
    <x v="182"/>
    <x v="50"/>
    <x v="1"/>
    <n v="1044"/>
  </r>
  <r>
    <x v="182"/>
    <x v="50"/>
    <x v="2"/>
    <n v="32364"/>
  </r>
  <r>
    <x v="182"/>
    <x v="50"/>
    <x v="3"/>
    <n v="20388"/>
  </r>
  <r>
    <x v="182"/>
    <x v="50"/>
    <x v="4"/>
    <n v="36034"/>
  </r>
  <r>
    <x v="182"/>
    <x v="50"/>
    <x v="5"/>
    <n v="19360"/>
  </r>
  <r>
    <x v="182"/>
    <x v="51"/>
    <x v="0"/>
    <n v="47"/>
  </r>
  <r>
    <x v="182"/>
    <x v="51"/>
    <x v="1"/>
    <n v="1354"/>
  </r>
  <r>
    <x v="182"/>
    <x v="51"/>
    <x v="2"/>
    <n v="41974"/>
  </r>
  <r>
    <x v="182"/>
    <x v="51"/>
    <x v="3"/>
    <n v="20019"/>
  </r>
  <r>
    <x v="182"/>
    <x v="51"/>
    <x v="4"/>
    <n v="34470"/>
  </r>
  <r>
    <x v="182"/>
    <x v="51"/>
    <x v="5"/>
    <n v="23415"/>
  </r>
  <r>
    <x v="182"/>
    <x v="52"/>
    <x v="0"/>
    <n v="29"/>
  </r>
  <r>
    <x v="182"/>
    <x v="52"/>
    <x v="1"/>
    <n v="919"/>
  </r>
  <r>
    <x v="182"/>
    <x v="52"/>
    <x v="2"/>
    <n v="28489"/>
  </r>
  <r>
    <x v="182"/>
    <x v="52"/>
    <x v="3"/>
    <n v="17786"/>
  </r>
  <r>
    <x v="182"/>
    <x v="52"/>
    <x v="4"/>
    <n v="31830"/>
  </r>
  <r>
    <x v="182"/>
    <x v="52"/>
    <x v="5"/>
    <n v="23873"/>
  </r>
  <r>
    <x v="182"/>
    <x v="53"/>
    <x v="0"/>
    <n v="66"/>
  </r>
  <r>
    <x v="182"/>
    <x v="53"/>
    <x v="1"/>
    <n v="2995"/>
  </r>
  <r>
    <x v="182"/>
    <x v="53"/>
    <x v="2"/>
    <n v="92845"/>
  </r>
  <r>
    <x v="182"/>
    <x v="53"/>
    <x v="3"/>
    <n v="63360"/>
  </r>
  <r>
    <x v="182"/>
    <x v="53"/>
    <x v="4"/>
    <n v="108808"/>
  </r>
  <r>
    <x v="182"/>
    <x v="53"/>
    <x v="5"/>
    <n v="77616"/>
  </r>
  <r>
    <x v="182"/>
    <x v="54"/>
    <x v="0"/>
    <n v="48"/>
  </r>
  <r>
    <x v="182"/>
    <x v="54"/>
    <x v="1"/>
    <n v="1589"/>
  </r>
  <r>
    <x v="182"/>
    <x v="54"/>
    <x v="2"/>
    <n v="49259"/>
  </r>
  <r>
    <x v="182"/>
    <x v="54"/>
    <x v="3"/>
    <n v="21635"/>
  </r>
  <r>
    <x v="182"/>
    <x v="54"/>
    <x v="4"/>
    <n v="40791"/>
  </r>
  <r>
    <x v="182"/>
    <x v="54"/>
    <x v="5"/>
    <n v="24763"/>
  </r>
  <r>
    <x v="182"/>
    <x v="55"/>
    <x v="0"/>
    <n v="19"/>
  </r>
  <r>
    <x v="182"/>
    <x v="55"/>
    <x v="1"/>
    <n v="1567"/>
  </r>
  <r>
    <x v="182"/>
    <x v="55"/>
    <x v="2"/>
    <n v="48577"/>
  </r>
  <r>
    <x v="182"/>
    <x v="55"/>
    <x v="3"/>
    <n v="6193"/>
  </r>
  <r>
    <x v="182"/>
    <x v="55"/>
    <x v="4"/>
    <n v="11877"/>
  </r>
  <r>
    <x v="182"/>
    <x v="55"/>
    <x v="5"/>
    <n v="5722"/>
  </r>
  <r>
    <x v="182"/>
    <x v="56"/>
    <x v="0"/>
    <n v="212"/>
  </r>
  <r>
    <x v="182"/>
    <x v="56"/>
    <x v="1"/>
    <n v="8850"/>
  </r>
  <r>
    <x v="182"/>
    <x v="56"/>
    <x v="2"/>
    <n v="274350"/>
  </r>
  <r>
    <x v="182"/>
    <x v="56"/>
    <x v="3"/>
    <n v="187585"/>
  </r>
  <r>
    <x v="182"/>
    <x v="56"/>
    <x v="4"/>
    <n v="328334"/>
  </r>
  <r>
    <x v="182"/>
    <x v="56"/>
    <x v="5"/>
    <n v="183904"/>
  </r>
  <r>
    <x v="182"/>
    <x v="57"/>
    <x v="0"/>
    <n v="18"/>
  </r>
  <r>
    <x v="182"/>
    <x v="57"/>
    <x v="1"/>
    <n v="516"/>
  </r>
  <r>
    <x v="182"/>
    <x v="57"/>
    <x v="2"/>
    <n v="15996"/>
  </r>
  <r>
    <x v="182"/>
    <x v="57"/>
    <x v="3"/>
    <n v="4415"/>
  </r>
  <r>
    <x v="182"/>
    <x v="57"/>
    <x v="4"/>
    <n v="7975"/>
  </r>
  <r>
    <x v="182"/>
    <x v="57"/>
    <x v="5"/>
    <n v="4041"/>
  </r>
  <r>
    <x v="182"/>
    <x v="58"/>
    <x v="0"/>
    <n v="37"/>
  </r>
  <r>
    <x v="182"/>
    <x v="58"/>
    <x v="1"/>
    <n v="1201"/>
  </r>
  <r>
    <x v="182"/>
    <x v="58"/>
    <x v="2"/>
    <n v="37231"/>
  </r>
  <r>
    <x v="182"/>
    <x v="58"/>
    <x v="3"/>
    <n v="10787"/>
  </r>
  <r>
    <x v="182"/>
    <x v="58"/>
    <x v="4"/>
    <n v="18408"/>
  </r>
  <r>
    <x v="182"/>
    <x v="58"/>
    <x v="5"/>
    <n v="9937"/>
  </r>
  <r>
    <x v="182"/>
    <x v="59"/>
    <x v="0"/>
    <n v="42"/>
  </r>
  <r>
    <x v="182"/>
    <x v="59"/>
    <x v="1"/>
    <n v="1359"/>
  </r>
  <r>
    <x v="182"/>
    <x v="59"/>
    <x v="2"/>
    <n v="42129"/>
  </r>
  <r>
    <x v="182"/>
    <x v="59"/>
    <x v="3"/>
    <n v="21432"/>
  </r>
  <r>
    <x v="182"/>
    <x v="59"/>
    <x v="4"/>
    <n v="38183"/>
  </r>
  <r>
    <x v="182"/>
    <x v="59"/>
    <x v="5"/>
    <n v="21451"/>
  </r>
  <r>
    <x v="182"/>
    <x v="60"/>
    <x v="0"/>
    <n v="35"/>
  </r>
  <r>
    <x v="182"/>
    <x v="60"/>
    <x v="1"/>
    <n v="2089"/>
  </r>
  <r>
    <x v="182"/>
    <x v="60"/>
    <x v="2"/>
    <n v="64759"/>
  </r>
  <r>
    <x v="182"/>
    <x v="60"/>
    <x v="3"/>
    <n v="44725"/>
  </r>
  <r>
    <x v="182"/>
    <x v="60"/>
    <x v="4"/>
    <n v="85359"/>
  </r>
  <r>
    <x v="182"/>
    <x v="60"/>
    <x v="5"/>
    <n v="66992"/>
  </r>
  <r>
    <x v="182"/>
    <x v="61"/>
    <x v="0"/>
    <n v="9"/>
  </r>
  <r>
    <x v="182"/>
    <x v="61"/>
    <x v="1"/>
    <n v="337"/>
  </r>
  <r>
    <x v="182"/>
    <x v="61"/>
    <x v="2"/>
    <n v="10447"/>
  </r>
  <r>
    <x v="182"/>
    <x v="61"/>
    <x v="3"/>
    <n v="3180"/>
  </r>
  <r>
    <x v="182"/>
    <x v="61"/>
    <x v="4"/>
    <n v="4947"/>
  </r>
  <r>
    <x v="182"/>
    <x v="61"/>
    <x v="5"/>
    <n v="3944"/>
  </r>
  <r>
    <x v="182"/>
    <x v="62"/>
    <x v="0"/>
    <n v="50"/>
  </r>
  <r>
    <x v="182"/>
    <x v="62"/>
    <x v="1"/>
    <n v="4114"/>
  </r>
  <r>
    <x v="182"/>
    <x v="62"/>
    <x v="2"/>
    <n v="127534"/>
  </r>
  <r>
    <x v="182"/>
    <x v="62"/>
    <x v="3"/>
    <n v="28018"/>
  </r>
  <r>
    <x v="182"/>
    <x v="62"/>
    <x v="4"/>
    <n v="51242"/>
  </r>
  <r>
    <x v="182"/>
    <x v="62"/>
    <x v="5"/>
    <n v="35416"/>
  </r>
  <r>
    <x v="182"/>
    <x v="63"/>
    <x v="0"/>
    <n v="55"/>
  </r>
  <r>
    <x v="182"/>
    <x v="63"/>
    <x v="1"/>
    <n v="2711"/>
  </r>
  <r>
    <x v="182"/>
    <x v="63"/>
    <x v="2"/>
    <n v="84041"/>
  </r>
  <r>
    <x v="182"/>
    <x v="63"/>
    <x v="3"/>
    <n v="18013"/>
  </r>
  <r>
    <x v="182"/>
    <x v="63"/>
    <x v="4"/>
    <n v="38419"/>
  </r>
  <r>
    <x v="182"/>
    <x v="63"/>
    <x v="5"/>
    <n v="19100"/>
  </r>
  <r>
    <x v="182"/>
    <x v="64"/>
    <x v="0"/>
    <n v="167"/>
  </r>
  <r>
    <x v="182"/>
    <x v="64"/>
    <x v="1"/>
    <n v="10632"/>
  </r>
  <r>
    <x v="182"/>
    <x v="64"/>
    <x v="2"/>
    <n v="329592"/>
  </r>
  <r>
    <x v="182"/>
    <x v="64"/>
    <x v="3"/>
    <n v="246426"/>
  </r>
  <r>
    <x v="182"/>
    <x v="64"/>
    <x v="4"/>
    <n v="442768"/>
  </r>
  <r>
    <x v="182"/>
    <x v="64"/>
    <x v="5"/>
    <n v="197231"/>
  </r>
  <r>
    <x v="182"/>
    <x v="65"/>
    <x v="0"/>
    <n v="78"/>
  </r>
  <r>
    <x v="182"/>
    <x v="65"/>
    <x v="1"/>
    <n v="2633"/>
  </r>
  <r>
    <x v="182"/>
    <x v="65"/>
    <x v="2"/>
    <n v="81623"/>
  </r>
  <r>
    <x v="182"/>
    <x v="65"/>
    <x v="3"/>
    <n v="59016"/>
  </r>
  <r>
    <x v="182"/>
    <x v="65"/>
    <x v="4"/>
    <n v="108457"/>
  </r>
  <r>
    <x v="182"/>
    <x v="65"/>
    <x v="5"/>
    <n v="64122"/>
  </r>
  <r>
    <x v="182"/>
    <x v="66"/>
    <x v="0"/>
    <n v="33"/>
  </r>
  <r>
    <x v="182"/>
    <x v="66"/>
    <x v="1"/>
    <n v="683"/>
  </r>
  <r>
    <x v="182"/>
    <x v="66"/>
    <x v="2"/>
    <n v="21173"/>
  </r>
  <r>
    <x v="182"/>
    <x v="66"/>
    <x v="3"/>
    <n v="7494"/>
  </r>
  <r>
    <x v="182"/>
    <x v="66"/>
    <x v="4"/>
    <n v="12764"/>
  </r>
  <r>
    <x v="182"/>
    <x v="66"/>
    <x v="5"/>
    <n v="8090"/>
  </r>
  <r>
    <x v="182"/>
    <x v="67"/>
    <x v="0"/>
    <n v="71"/>
  </r>
  <r>
    <x v="182"/>
    <x v="67"/>
    <x v="1"/>
    <n v="3318"/>
  </r>
  <r>
    <x v="182"/>
    <x v="67"/>
    <x v="2"/>
    <n v="102858"/>
  </r>
  <r>
    <x v="182"/>
    <x v="67"/>
    <x v="3"/>
    <n v="67670"/>
  </r>
  <r>
    <x v="182"/>
    <x v="67"/>
    <x v="4"/>
    <n v="116333"/>
  </r>
  <r>
    <x v="182"/>
    <x v="67"/>
    <x v="5"/>
    <n v="59888"/>
  </r>
  <r>
    <x v="182"/>
    <x v="68"/>
    <x v="0"/>
    <n v="8"/>
  </r>
  <r>
    <x v="182"/>
    <x v="68"/>
    <x v="1"/>
    <n v="181"/>
  </r>
  <r>
    <x v="182"/>
    <x v="68"/>
    <x v="2"/>
    <n v="5611"/>
  </r>
  <r>
    <x v="182"/>
    <x v="68"/>
    <x v="3"/>
    <n v="3764"/>
  </r>
  <r>
    <x v="182"/>
    <x v="68"/>
    <x v="4"/>
    <n v="5297"/>
  </r>
  <r>
    <x v="182"/>
    <x v="68"/>
    <x v="5"/>
    <n v="3032"/>
  </r>
  <r>
    <x v="182"/>
    <x v="69"/>
    <x v="0"/>
    <n v="40"/>
  </r>
  <r>
    <x v="182"/>
    <x v="69"/>
    <x v="1"/>
    <n v="1241"/>
  </r>
  <r>
    <x v="182"/>
    <x v="69"/>
    <x v="2"/>
    <n v="38471"/>
  </r>
  <r>
    <x v="182"/>
    <x v="69"/>
    <x v="3"/>
    <n v="19634"/>
  </r>
  <r>
    <x v="182"/>
    <x v="69"/>
    <x v="4"/>
    <n v="32331"/>
  </r>
  <r>
    <x v="182"/>
    <x v="69"/>
    <x v="5"/>
    <n v="17895"/>
  </r>
  <r>
    <x v="182"/>
    <x v="70"/>
    <x v="0"/>
    <n v="3063"/>
  </r>
  <r>
    <x v="182"/>
    <x v="70"/>
    <x v="1"/>
    <n v="140872"/>
  </r>
  <r>
    <x v="182"/>
    <x v="70"/>
    <x v="2"/>
    <n v="4367032"/>
  </r>
  <r>
    <x v="182"/>
    <x v="70"/>
    <x v="3"/>
    <n v="2390605"/>
  </r>
  <r>
    <x v="182"/>
    <x v="70"/>
    <x v="4"/>
    <n v="4176455"/>
  </r>
  <r>
    <x v="182"/>
    <x v="70"/>
    <x v="5"/>
    <n v="2205955"/>
  </r>
  <r>
    <x v="183"/>
    <x v="0"/>
    <x v="0"/>
    <n v="148"/>
  </r>
  <r>
    <x v="183"/>
    <x v="0"/>
    <x v="1"/>
    <n v="5684"/>
  </r>
  <r>
    <x v="183"/>
    <x v="0"/>
    <x v="2"/>
    <n v="170520"/>
  </r>
  <r>
    <x v="183"/>
    <x v="0"/>
    <x v="3"/>
    <n v="51954"/>
  </r>
  <r>
    <x v="183"/>
    <x v="0"/>
    <x v="4"/>
    <n v="103002"/>
  </r>
  <r>
    <x v="183"/>
    <x v="0"/>
    <x v="5"/>
    <n v="45229"/>
  </r>
  <r>
    <x v="183"/>
    <x v="1"/>
    <x v="0"/>
    <n v="52"/>
  </r>
  <r>
    <x v="183"/>
    <x v="1"/>
    <x v="1"/>
    <n v="2694"/>
  </r>
  <r>
    <x v="183"/>
    <x v="1"/>
    <x v="2"/>
    <n v="80820"/>
  </r>
  <r>
    <x v="183"/>
    <x v="1"/>
    <x v="3"/>
    <n v="22359"/>
  </r>
  <r>
    <x v="183"/>
    <x v="1"/>
    <x v="4"/>
    <n v="42526"/>
  </r>
  <r>
    <x v="183"/>
    <x v="1"/>
    <x v="5"/>
    <n v="20674"/>
  </r>
  <r>
    <x v="183"/>
    <x v="2"/>
    <x v="0"/>
    <n v="20"/>
  </r>
  <r>
    <x v="183"/>
    <x v="2"/>
    <x v="1"/>
    <n v="1113"/>
  </r>
  <r>
    <x v="183"/>
    <x v="2"/>
    <x v="2"/>
    <n v="33390"/>
  </r>
  <r>
    <x v="183"/>
    <x v="2"/>
    <x v="3"/>
    <n v="3878"/>
  </r>
  <r>
    <x v="183"/>
    <x v="2"/>
    <x v="4"/>
    <n v="8348"/>
  </r>
  <r>
    <x v="183"/>
    <x v="2"/>
    <x v="5"/>
    <n v="4618"/>
  </r>
  <r>
    <x v="183"/>
    <x v="3"/>
    <x v="0"/>
    <n v="40"/>
  </r>
  <r>
    <x v="183"/>
    <x v="3"/>
    <x v="1"/>
    <n v="1898"/>
  </r>
  <r>
    <x v="183"/>
    <x v="3"/>
    <x v="2"/>
    <n v="56940"/>
  </r>
  <r>
    <x v="183"/>
    <x v="3"/>
    <x v="3"/>
    <n v="16518"/>
  </r>
  <r>
    <x v="183"/>
    <x v="3"/>
    <x v="4"/>
    <n v="33455"/>
  </r>
  <r>
    <x v="183"/>
    <x v="3"/>
    <x v="5"/>
    <n v="15065"/>
  </r>
  <r>
    <x v="183"/>
    <x v="4"/>
    <x v="0"/>
    <n v="24"/>
  </r>
  <r>
    <x v="183"/>
    <x v="4"/>
    <x v="1"/>
    <n v="897"/>
  </r>
  <r>
    <x v="183"/>
    <x v="4"/>
    <x v="2"/>
    <n v="26910"/>
  </r>
  <r>
    <x v="183"/>
    <x v="4"/>
    <x v="3"/>
    <n v="15617"/>
  </r>
  <r>
    <x v="183"/>
    <x v="4"/>
    <x v="4"/>
    <n v="29249"/>
  </r>
  <r>
    <x v="183"/>
    <x v="4"/>
    <x v="5"/>
    <n v="12295"/>
  </r>
  <r>
    <x v="183"/>
    <x v="5"/>
    <x v="0"/>
    <n v="11"/>
  </r>
  <r>
    <x v="183"/>
    <x v="5"/>
    <x v="1"/>
    <n v="393"/>
  </r>
  <r>
    <x v="183"/>
    <x v="5"/>
    <x v="2"/>
    <n v="11790"/>
  </r>
  <r>
    <x v="183"/>
    <x v="5"/>
    <x v="3"/>
    <n v="5268"/>
  </r>
  <r>
    <x v="183"/>
    <x v="5"/>
    <x v="4"/>
    <n v="8936"/>
  </r>
  <r>
    <x v="183"/>
    <x v="5"/>
    <x v="5"/>
    <n v="3759"/>
  </r>
  <r>
    <x v="183"/>
    <x v="6"/>
    <x v="0"/>
    <n v="154"/>
  </r>
  <r>
    <x v="183"/>
    <x v="6"/>
    <x v="1"/>
    <n v="12578"/>
  </r>
  <r>
    <x v="183"/>
    <x v="6"/>
    <x v="2"/>
    <n v="377340"/>
  </r>
  <r>
    <x v="183"/>
    <x v="6"/>
    <x v="3"/>
    <n v="262661"/>
  </r>
  <r>
    <x v="183"/>
    <x v="6"/>
    <x v="4"/>
    <n v="413466"/>
  </r>
  <r>
    <x v="183"/>
    <x v="6"/>
    <x v="5"/>
    <n v="202251"/>
  </r>
  <r>
    <x v="183"/>
    <x v="7"/>
    <x v="0"/>
    <n v="46"/>
  </r>
  <r>
    <x v="183"/>
    <x v="7"/>
    <x v="1"/>
    <n v="2641"/>
  </r>
  <r>
    <x v="183"/>
    <x v="7"/>
    <x v="2"/>
    <n v="79230"/>
  </r>
  <r>
    <x v="183"/>
    <x v="7"/>
    <x v="3"/>
    <n v="58840"/>
  </r>
  <r>
    <x v="183"/>
    <x v="7"/>
    <x v="4"/>
    <n v="99746"/>
  </r>
  <r>
    <x v="183"/>
    <x v="7"/>
    <x v="5"/>
    <n v="59076"/>
  </r>
  <r>
    <x v="183"/>
    <x v="8"/>
    <x v="0"/>
    <n v="8"/>
  </r>
  <r>
    <x v="183"/>
    <x v="8"/>
    <x v="1"/>
    <n v="120"/>
  </r>
  <r>
    <x v="183"/>
    <x v="8"/>
    <x v="2"/>
    <n v="3600"/>
  </r>
  <r>
    <x v="183"/>
    <x v="8"/>
    <x v="3"/>
    <n v="1874"/>
  </r>
  <r>
    <x v="183"/>
    <x v="8"/>
    <x v="4"/>
    <n v="3267"/>
  </r>
  <r>
    <x v="183"/>
    <x v="8"/>
    <x v="5"/>
    <n v="1611"/>
  </r>
  <r>
    <x v="183"/>
    <x v="9"/>
    <x v="0"/>
    <n v="19"/>
  </r>
  <r>
    <x v="183"/>
    <x v="9"/>
    <x v="1"/>
    <n v="1060"/>
  </r>
  <r>
    <x v="183"/>
    <x v="9"/>
    <x v="2"/>
    <n v="31800"/>
  </r>
  <r>
    <x v="183"/>
    <x v="9"/>
    <x v="3"/>
    <n v="7769"/>
  </r>
  <r>
    <x v="183"/>
    <x v="9"/>
    <x v="4"/>
    <n v="11547"/>
  </r>
  <r>
    <x v="183"/>
    <x v="9"/>
    <x v="5"/>
    <n v="6704"/>
  </r>
  <r>
    <x v="183"/>
    <x v="10"/>
    <x v="0"/>
    <n v="97"/>
  </r>
  <r>
    <x v="183"/>
    <x v="10"/>
    <x v="1"/>
    <n v="4362"/>
  </r>
  <r>
    <x v="183"/>
    <x v="10"/>
    <x v="2"/>
    <n v="130860"/>
  </r>
  <r>
    <x v="183"/>
    <x v="10"/>
    <x v="3"/>
    <n v="30779"/>
  </r>
  <r>
    <x v="183"/>
    <x v="10"/>
    <x v="4"/>
    <n v="63817"/>
  </r>
  <r>
    <x v="183"/>
    <x v="10"/>
    <x v="5"/>
    <n v="29344"/>
  </r>
  <r>
    <x v="183"/>
    <x v="11"/>
    <x v="0"/>
    <n v="15"/>
  </r>
  <r>
    <x v="183"/>
    <x v="11"/>
    <x v="1"/>
    <n v="721"/>
  </r>
  <r>
    <x v="183"/>
    <x v="11"/>
    <x v="2"/>
    <n v="21630"/>
  </r>
  <r>
    <x v="183"/>
    <x v="11"/>
    <x v="3"/>
    <n v="7469"/>
  </r>
  <r>
    <x v="183"/>
    <x v="11"/>
    <x v="4"/>
    <n v="14343"/>
  </r>
  <r>
    <x v="183"/>
    <x v="11"/>
    <x v="5"/>
    <n v="6972"/>
  </r>
  <r>
    <x v="183"/>
    <x v="12"/>
    <x v="0"/>
    <n v="20"/>
  </r>
  <r>
    <x v="183"/>
    <x v="12"/>
    <x v="1"/>
    <n v="921"/>
  </r>
  <r>
    <x v="183"/>
    <x v="12"/>
    <x v="2"/>
    <n v="27630"/>
  </r>
  <r>
    <x v="183"/>
    <x v="12"/>
    <x v="3"/>
    <n v="8518"/>
  </r>
  <r>
    <x v="183"/>
    <x v="12"/>
    <x v="4"/>
    <n v="14899"/>
  </r>
  <r>
    <x v="183"/>
    <x v="12"/>
    <x v="5"/>
    <n v="6831"/>
  </r>
  <r>
    <x v="183"/>
    <x v="13"/>
    <x v="0"/>
    <n v="11"/>
  </r>
  <r>
    <x v="183"/>
    <x v="13"/>
    <x v="1"/>
    <n v="321"/>
  </r>
  <r>
    <x v="183"/>
    <x v="13"/>
    <x v="2"/>
    <n v="9630"/>
  </r>
  <r>
    <x v="183"/>
    <x v="13"/>
    <x v="3"/>
    <n v="4173"/>
  </r>
  <r>
    <x v="183"/>
    <x v="13"/>
    <x v="4"/>
    <n v="7551"/>
  </r>
  <r>
    <x v="183"/>
    <x v="13"/>
    <x v="5"/>
    <n v="4407"/>
  </r>
  <r>
    <x v="183"/>
    <x v="14"/>
    <x v="0"/>
    <n v="53"/>
  </r>
  <r>
    <x v="183"/>
    <x v="14"/>
    <x v="1"/>
    <n v="1878"/>
  </r>
  <r>
    <x v="183"/>
    <x v="14"/>
    <x v="2"/>
    <n v="56340"/>
  </r>
  <r>
    <x v="183"/>
    <x v="14"/>
    <x v="3"/>
    <n v="34476"/>
  </r>
  <r>
    <x v="183"/>
    <x v="14"/>
    <x v="4"/>
    <n v="59506"/>
  </r>
  <r>
    <x v="183"/>
    <x v="14"/>
    <x v="5"/>
    <n v="31038"/>
  </r>
  <r>
    <x v="183"/>
    <x v="15"/>
    <x v="0"/>
    <n v="23"/>
  </r>
  <r>
    <x v="183"/>
    <x v="15"/>
    <x v="1"/>
    <n v="1047"/>
  </r>
  <r>
    <x v="183"/>
    <x v="15"/>
    <x v="2"/>
    <n v="31410"/>
  </r>
  <r>
    <x v="183"/>
    <x v="15"/>
    <x v="3"/>
    <n v="7020"/>
  </r>
  <r>
    <x v="183"/>
    <x v="15"/>
    <x v="4"/>
    <n v="10633"/>
  </r>
  <r>
    <x v="183"/>
    <x v="15"/>
    <x v="5"/>
    <n v="6702"/>
  </r>
  <r>
    <x v="183"/>
    <x v="16"/>
    <x v="0"/>
    <n v="8"/>
  </r>
  <r>
    <x v="183"/>
    <x v="16"/>
    <x v="1"/>
    <n v="261"/>
  </r>
  <r>
    <x v="183"/>
    <x v="16"/>
    <x v="2"/>
    <n v="7830"/>
  </r>
  <r>
    <x v="183"/>
    <x v="16"/>
    <x v="3"/>
    <n v="1449"/>
  </r>
  <r>
    <x v="183"/>
    <x v="16"/>
    <x v="4"/>
    <n v="3038"/>
  </r>
  <r>
    <x v="183"/>
    <x v="16"/>
    <x v="5"/>
    <n v="1752"/>
  </r>
  <r>
    <x v="183"/>
    <x v="17"/>
    <x v="0"/>
    <n v="10"/>
  </r>
  <r>
    <x v="183"/>
    <x v="17"/>
    <x v="1"/>
    <n v="229"/>
  </r>
  <r>
    <x v="183"/>
    <x v="17"/>
    <x v="2"/>
    <n v="6870"/>
  </r>
  <r>
    <x v="183"/>
    <x v="17"/>
    <x v="3"/>
    <n v="2074"/>
  </r>
  <r>
    <x v="183"/>
    <x v="17"/>
    <x v="4"/>
    <n v="3214"/>
  </r>
  <r>
    <x v="183"/>
    <x v="17"/>
    <x v="5"/>
    <n v="1931"/>
  </r>
  <r>
    <x v="183"/>
    <x v="18"/>
    <x v="0"/>
    <n v="18"/>
  </r>
  <r>
    <x v="183"/>
    <x v="18"/>
    <x v="1"/>
    <n v="666"/>
  </r>
  <r>
    <x v="183"/>
    <x v="18"/>
    <x v="2"/>
    <n v="19980"/>
  </r>
  <r>
    <x v="183"/>
    <x v="18"/>
    <x v="3"/>
    <n v="6819"/>
  </r>
  <r>
    <x v="183"/>
    <x v="18"/>
    <x v="4"/>
    <n v="12631"/>
  </r>
  <r>
    <x v="183"/>
    <x v="18"/>
    <x v="5"/>
    <n v="8857"/>
  </r>
  <r>
    <x v="183"/>
    <x v="19"/>
    <x v="0"/>
    <n v="94"/>
  </r>
  <r>
    <x v="183"/>
    <x v="19"/>
    <x v="1"/>
    <n v="3849"/>
  </r>
  <r>
    <x v="183"/>
    <x v="19"/>
    <x v="2"/>
    <n v="115470"/>
  </r>
  <r>
    <x v="183"/>
    <x v="19"/>
    <x v="3"/>
    <n v="49869"/>
  </r>
  <r>
    <x v="183"/>
    <x v="19"/>
    <x v="4"/>
    <n v="95558"/>
  </r>
  <r>
    <x v="183"/>
    <x v="19"/>
    <x v="5"/>
    <n v="51719"/>
  </r>
  <r>
    <x v="183"/>
    <x v="20"/>
    <x v="0"/>
    <n v="24"/>
  </r>
  <r>
    <x v="183"/>
    <x v="20"/>
    <x v="1"/>
    <n v="1923"/>
  </r>
  <r>
    <x v="183"/>
    <x v="20"/>
    <x v="2"/>
    <n v="57690"/>
  </r>
  <r>
    <x v="183"/>
    <x v="20"/>
    <x v="3"/>
    <n v="11579"/>
  </r>
  <r>
    <x v="183"/>
    <x v="20"/>
    <x v="4"/>
    <n v="22376"/>
  </r>
  <r>
    <x v="183"/>
    <x v="20"/>
    <x v="5"/>
    <n v="6728"/>
  </r>
  <r>
    <x v="183"/>
    <x v="21"/>
    <x v="0"/>
    <n v="68"/>
  </r>
  <r>
    <x v="183"/>
    <x v="21"/>
    <x v="1"/>
    <n v="2775"/>
  </r>
  <r>
    <x v="183"/>
    <x v="21"/>
    <x v="2"/>
    <n v="83250"/>
  </r>
  <r>
    <x v="183"/>
    <x v="21"/>
    <x v="3"/>
    <n v="45286"/>
  </r>
  <r>
    <x v="183"/>
    <x v="21"/>
    <x v="4"/>
    <n v="76032"/>
  </r>
  <r>
    <x v="183"/>
    <x v="21"/>
    <x v="5"/>
    <n v="30762"/>
  </r>
  <r>
    <x v="183"/>
    <x v="22"/>
    <x v="0"/>
    <n v="119"/>
  </r>
  <r>
    <x v="183"/>
    <x v="22"/>
    <x v="1"/>
    <n v="6540"/>
  </r>
  <r>
    <x v="183"/>
    <x v="22"/>
    <x v="2"/>
    <n v="196200"/>
  </r>
  <r>
    <x v="183"/>
    <x v="22"/>
    <x v="3"/>
    <n v="103691"/>
  </r>
  <r>
    <x v="183"/>
    <x v="22"/>
    <x v="4"/>
    <n v="202568"/>
  </r>
  <r>
    <x v="183"/>
    <x v="22"/>
    <x v="5"/>
    <n v="111762"/>
  </r>
  <r>
    <x v="183"/>
    <x v="23"/>
    <x v="0"/>
    <n v="34"/>
  </r>
  <r>
    <x v="183"/>
    <x v="23"/>
    <x v="1"/>
    <n v="1836"/>
  </r>
  <r>
    <x v="183"/>
    <x v="23"/>
    <x v="2"/>
    <n v="55080"/>
  </r>
  <r>
    <x v="183"/>
    <x v="23"/>
    <x v="3"/>
    <n v="9319"/>
  </r>
  <r>
    <x v="183"/>
    <x v="23"/>
    <x v="4"/>
    <n v="20200"/>
  </r>
  <r>
    <x v="183"/>
    <x v="23"/>
    <x v="5"/>
    <n v="8603"/>
  </r>
  <r>
    <x v="183"/>
    <x v="24"/>
    <x v="0"/>
    <n v="16"/>
  </r>
  <r>
    <x v="183"/>
    <x v="24"/>
    <x v="1"/>
    <n v="1136"/>
  </r>
  <r>
    <x v="183"/>
    <x v="24"/>
    <x v="2"/>
    <n v="34080"/>
  </r>
  <r>
    <x v="183"/>
    <x v="24"/>
    <x v="3"/>
    <n v="4513"/>
  </r>
  <r>
    <x v="183"/>
    <x v="24"/>
    <x v="4"/>
    <n v="11066"/>
  </r>
  <r>
    <x v="183"/>
    <x v="24"/>
    <x v="5"/>
    <n v="3255"/>
  </r>
  <r>
    <x v="183"/>
    <x v="25"/>
    <x v="0"/>
    <n v="34"/>
  </r>
  <r>
    <x v="183"/>
    <x v="25"/>
    <x v="1"/>
    <n v="1095"/>
  </r>
  <r>
    <x v="183"/>
    <x v="25"/>
    <x v="2"/>
    <n v="32850"/>
  </r>
  <r>
    <x v="183"/>
    <x v="25"/>
    <x v="3"/>
    <n v="12850"/>
  </r>
  <r>
    <x v="183"/>
    <x v="25"/>
    <x v="4"/>
    <n v="22486"/>
  </r>
  <r>
    <x v="183"/>
    <x v="25"/>
    <x v="5"/>
    <n v="11655"/>
  </r>
  <r>
    <x v="183"/>
    <x v="26"/>
    <x v="0"/>
    <n v="9"/>
  </r>
  <r>
    <x v="183"/>
    <x v="26"/>
    <x v="1"/>
    <n v="334"/>
  </r>
  <r>
    <x v="183"/>
    <x v="26"/>
    <x v="2"/>
    <n v="10020"/>
  </r>
  <r>
    <x v="183"/>
    <x v="26"/>
    <x v="3"/>
    <n v="2191"/>
  </r>
  <r>
    <x v="183"/>
    <x v="26"/>
    <x v="4"/>
    <n v="4480"/>
  </r>
  <r>
    <x v="183"/>
    <x v="26"/>
    <x v="5"/>
    <n v="2544"/>
  </r>
  <r>
    <x v="183"/>
    <x v="27"/>
    <x v="0"/>
    <n v="51"/>
  </r>
  <r>
    <x v="183"/>
    <x v="27"/>
    <x v="1"/>
    <n v="1386"/>
  </r>
  <r>
    <x v="183"/>
    <x v="27"/>
    <x v="2"/>
    <n v="41580"/>
  </r>
  <r>
    <x v="183"/>
    <x v="27"/>
    <x v="3"/>
    <n v="18616"/>
  </r>
  <r>
    <x v="183"/>
    <x v="27"/>
    <x v="4"/>
    <n v="36307"/>
  </r>
  <r>
    <x v="183"/>
    <x v="27"/>
    <x v="5"/>
    <n v="12919"/>
  </r>
  <r>
    <x v="183"/>
    <x v="28"/>
    <x v="0"/>
    <n v="49"/>
  </r>
  <r>
    <x v="183"/>
    <x v="28"/>
    <x v="1"/>
    <n v="1972"/>
  </r>
  <r>
    <x v="183"/>
    <x v="28"/>
    <x v="2"/>
    <n v="59160"/>
  </r>
  <r>
    <x v="183"/>
    <x v="28"/>
    <x v="3"/>
    <n v="31723"/>
  </r>
  <r>
    <x v="183"/>
    <x v="28"/>
    <x v="4"/>
    <n v="60367"/>
  </r>
  <r>
    <x v="183"/>
    <x v="28"/>
    <x v="5"/>
    <n v="28532"/>
  </r>
  <r>
    <x v="183"/>
    <x v="29"/>
    <x v="0"/>
    <n v="8"/>
  </r>
  <r>
    <x v="183"/>
    <x v="29"/>
    <x v="1"/>
    <n v="168"/>
  </r>
  <r>
    <x v="183"/>
    <x v="29"/>
    <x v="2"/>
    <n v="5040"/>
  </r>
  <r>
    <x v="183"/>
    <x v="29"/>
    <x v="3"/>
    <n v="969"/>
  </r>
  <r>
    <x v="183"/>
    <x v="29"/>
    <x v="4"/>
    <n v="1744"/>
  </r>
  <r>
    <x v="183"/>
    <x v="29"/>
    <x v="5"/>
    <n v="910"/>
  </r>
  <r>
    <x v="183"/>
    <x v="30"/>
    <x v="0"/>
    <n v="54"/>
  </r>
  <r>
    <x v="183"/>
    <x v="30"/>
    <x v="1"/>
    <n v="2152"/>
  </r>
  <r>
    <x v="183"/>
    <x v="30"/>
    <x v="2"/>
    <n v="64560"/>
  </r>
  <r>
    <x v="183"/>
    <x v="30"/>
    <x v="3"/>
    <n v="29330"/>
  </r>
  <r>
    <x v="183"/>
    <x v="30"/>
    <x v="4"/>
    <n v="47284"/>
  </r>
  <r>
    <x v="183"/>
    <x v="30"/>
    <x v="5"/>
    <n v="19893"/>
  </r>
  <r>
    <x v="183"/>
    <x v="31"/>
    <x v="0"/>
    <n v="8"/>
  </r>
  <r>
    <x v="183"/>
    <x v="31"/>
    <x v="1"/>
    <n v="249"/>
  </r>
  <r>
    <x v="183"/>
    <x v="31"/>
    <x v="2"/>
    <n v="7470"/>
  </r>
  <r>
    <x v="183"/>
    <x v="31"/>
    <x v="3"/>
    <n v="1953"/>
  </r>
  <r>
    <x v="183"/>
    <x v="31"/>
    <x v="4"/>
    <n v="3515"/>
  </r>
  <r>
    <x v="183"/>
    <x v="31"/>
    <x v="5"/>
    <n v="1916"/>
  </r>
  <r>
    <x v="183"/>
    <x v="32"/>
    <x v="0"/>
    <n v="20"/>
  </r>
  <r>
    <x v="183"/>
    <x v="32"/>
    <x v="1"/>
    <n v="518"/>
  </r>
  <r>
    <x v="183"/>
    <x v="32"/>
    <x v="2"/>
    <n v="15540"/>
  </r>
  <r>
    <x v="183"/>
    <x v="32"/>
    <x v="3"/>
    <n v="4857"/>
  </r>
  <r>
    <x v="183"/>
    <x v="32"/>
    <x v="4"/>
    <n v="8143"/>
  </r>
  <r>
    <x v="183"/>
    <x v="32"/>
    <x v="5"/>
    <n v="3002"/>
  </r>
  <r>
    <x v="183"/>
    <x v="33"/>
    <x v="0"/>
    <n v="52"/>
  </r>
  <r>
    <x v="183"/>
    <x v="33"/>
    <x v="1"/>
    <n v="2211"/>
  </r>
  <r>
    <x v="183"/>
    <x v="33"/>
    <x v="2"/>
    <n v="66330"/>
  </r>
  <r>
    <x v="183"/>
    <x v="33"/>
    <x v="3"/>
    <n v="17254"/>
  </r>
  <r>
    <x v="183"/>
    <x v="33"/>
    <x v="4"/>
    <n v="31057"/>
  </r>
  <r>
    <x v="183"/>
    <x v="33"/>
    <x v="5"/>
    <n v="17321"/>
  </r>
  <r>
    <x v="183"/>
    <x v="34"/>
    <x v="0"/>
    <n v="28"/>
  </r>
  <r>
    <x v="183"/>
    <x v="34"/>
    <x v="1"/>
    <n v="886"/>
  </r>
  <r>
    <x v="183"/>
    <x v="34"/>
    <x v="2"/>
    <n v="26580"/>
  </r>
  <r>
    <x v="183"/>
    <x v="34"/>
    <x v="3"/>
    <n v="8863"/>
  </r>
  <r>
    <x v="183"/>
    <x v="34"/>
    <x v="4"/>
    <n v="16902"/>
  </r>
  <r>
    <x v="183"/>
    <x v="34"/>
    <x v="5"/>
    <n v="9540"/>
  </r>
  <r>
    <x v="183"/>
    <x v="35"/>
    <x v="0"/>
    <n v="10"/>
  </r>
  <r>
    <x v="183"/>
    <x v="35"/>
    <x v="1"/>
    <n v="176"/>
  </r>
  <r>
    <x v="183"/>
    <x v="35"/>
    <x v="2"/>
    <n v="5280"/>
  </r>
  <r>
    <x v="183"/>
    <x v="35"/>
    <x v="3"/>
    <n v="1869"/>
  </r>
  <r>
    <x v="183"/>
    <x v="35"/>
    <x v="4"/>
    <n v="3215"/>
  </r>
  <r>
    <x v="183"/>
    <x v="35"/>
    <x v="5"/>
    <n v="2479"/>
  </r>
  <r>
    <x v="183"/>
    <x v="36"/>
    <x v="0"/>
    <n v="13"/>
  </r>
  <r>
    <x v="183"/>
    <x v="36"/>
    <x v="1"/>
    <n v="371"/>
  </r>
  <r>
    <x v="183"/>
    <x v="36"/>
    <x v="2"/>
    <n v="11130"/>
  </r>
  <r>
    <x v="183"/>
    <x v="36"/>
    <x v="3"/>
    <n v="2368"/>
  </r>
  <r>
    <x v="183"/>
    <x v="36"/>
    <x v="4"/>
    <n v="4581"/>
  </r>
  <r>
    <x v="183"/>
    <x v="36"/>
    <x v="5"/>
    <n v="2144"/>
  </r>
  <r>
    <x v="183"/>
    <x v="37"/>
    <x v="0"/>
    <n v="50"/>
  </r>
  <r>
    <x v="183"/>
    <x v="37"/>
    <x v="1"/>
    <n v="1402"/>
  </r>
  <r>
    <x v="183"/>
    <x v="37"/>
    <x v="2"/>
    <n v="42060"/>
  </r>
  <r>
    <x v="183"/>
    <x v="37"/>
    <x v="3"/>
    <n v="20461"/>
  </r>
  <r>
    <x v="183"/>
    <x v="37"/>
    <x v="4"/>
    <n v="32746"/>
  </r>
  <r>
    <x v="183"/>
    <x v="37"/>
    <x v="5"/>
    <n v="20295"/>
  </r>
  <r>
    <x v="183"/>
    <x v="38"/>
    <x v="0"/>
    <n v="15"/>
  </r>
  <r>
    <x v="183"/>
    <x v="38"/>
    <x v="1"/>
    <n v="334"/>
  </r>
  <r>
    <x v="183"/>
    <x v="38"/>
    <x v="2"/>
    <n v="10020"/>
  </r>
  <r>
    <x v="183"/>
    <x v="38"/>
    <x v="3"/>
    <n v="2041"/>
  </r>
  <r>
    <x v="183"/>
    <x v="38"/>
    <x v="4"/>
    <n v="3753"/>
  </r>
  <r>
    <x v="183"/>
    <x v="38"/>
    <x v="5"/>
    <n v="2086"/>
  </r>
  <r>
    <x v="183"/>
    <x v="39"/>
    <x v="0"/>
    <n v="18"/>
  </r>
  <r>
    <x v="183"/>
    <x v="39"/>
    <x v="1"/>
    <n v="915"/>
  </r>
  <r>
    <x v="183"/>
    <x v="39"/>
    <x v="2"/>
    <n v="27450"/>
  </r>
  <r>
    <x v="183"/>
    <x v="39"/>
    <x v="3"/>
    <n v="4747"/>
  </r>
  <r>
    <x v="183"/>
    <x v="39"/>
    <x v="4"/>
    <n v="7498"/>
  </r>
  <r>
    <x v="183"/>
    <x v="39"/>
    <x v="5"/>
    <n v="4160"/>
  </r>
  <r>
    <x v="183"/>
    <x v="40"/>
    <x v="0"/>
    <n v="21"/>
  </r>
  <r>
    <x v="183"/>
    <x v="40"/>
    <x v="1"/>
    <n v="1013"/>
  </r>
  <r>
    <x v="183"/>
    <x v="40"/>
    <x v="2"/>
    <n v="30390"/>
  </r>
  <r>
    <x v="183"/>
    <x v="40"/>
    <x v="3"/>
    <n v="9359"/>
  </r>
  <r>
    <x v="183"/>
    <x v="40"/>
    <x v="4"/>
    <n v="16859"/>
  </r>
  <r>
    <x v="183"/>
    <x v="40"/>
    <x v="5"/>
    <n v="7563"/>
  </r>
  <r>
    <x v="183"/>
    <x v="41"/>
    <x v="0"/>
    <n v="7"/>
  </r>
  <r>
    <x v="183"/>
    <x v="41"/>
    <x v="1"/>
    <n v="196"/>
  </r>
  <r>
    <x v="183"/>
    <x v="41"/>
    <x v="2"/>
    <n v="5880"/>
  </r>
  <r>
    <x v="183"/>
    <x v="41"/>
    <x v="3"/>
    <n v="3343"/>
  </r>
  <r>
    <x v="183"/>
    <x v="41"/>
    <x v="4"/>
    <n v="7216"/>
  </r>
  <r>
    <x v="183"/>
    <x v="41"/>
    <x v="5"/>
    <n v="3098"/>
  </r>
  <r>
    <x v="183"/>
    <x v="42"/>
    <x v="0"/>
    <n v="7"/>
  </r>
  <r>
    <x v="183"/>
    <x v="42"/>
    <x v="1"/>
    <n v="317"/>
  </r>
  <r>
    <x v="183"/>
    <x v="42"/>
    <x v="2"/>
    <n v="9510"/>
  </r>
  <r>
    <x v="183"/>
    <x v="42"/>
    <x v="3"/>
    <n v="2931"/>
  </r>
  <r>
    <x v="183"/>
    <x v="42"/>
    <x v="4"/>
    <n v="4447"/>
  </r>
  <r>
    <x v="183"/>
    <x v="42"/>
    <x v="5"/>
    <n v="1926"/>
  </r>
  <r>
    <x v="183"/>
    <x v="43"/>
    <x v="0"/>
    <n v="18"/>
  </r>
  <r>
    <x v="183"/>
    <x v="43"/>
    <x v="1"/>
    <n v="890"/>
  </r>
  <r>
    <x v="183"/>
    <x v="43"/>
    <x v="2"/>
    <n v="26700"/>
  </r>
  <r>
    <x v="183"/>
    <x v="43"/>
    <x v="3"/>
    <n v="11087"/>
  </r>
  <r>
    <x v="183"/>
    <x v="43"/>
    <x v="4"/>
    <n v="21512"/>
  </r>
  <r>
    <x v="183"/>
    <x v="43"/>
    <x v="5"/>
    <n v="7597"/>
  </r>
  <r>
    <x v="183"/>
    <x v="44"/>
    <x v="0"/>
    <n v="70"/>
  </r>
  <r>
    <x v="183"/>
    <x v="44"/>
    <x v="1"/>
    <n v="5857"/>
  </r>
  <r>
    <x v="183"/>
    <x v="44"/>
    <x v="2"/>
    <n v="175710"/>
  </r>
  <r>
    <x v="183"/>
    <x v="44"/>
    <x v="3"/>
    <n v="131132"/>
  </r>
  <r>
    <x v="183"/>
    <x v="44"/>
    <x v="4"/>
    <n v="197861"/>
  </r>
  <r>
    <x v="183"/>
    <x v="44"/>
    <x v="5"/>
    <n v="93062"/>
  </r>
  <r>
    <x v="183"/>
    <x v="45"/>
    <x v="0"/>
    <n v="16"/>
  </r>
  <r>
    <x v="183"/>
    <x v="45"/>
    <x v="1"/>
    <n v="711"/>
  </r>
  <r>
    <x v="183"/>
    <x v="45"/>
    <x v="2"/>
    <n v="21330"/>
  </r>
  <r>
    <x v="183"/>
    <x v="45"/>
    <x v="3"/>
    <n v="8061"/>
  </r>
  <r>
    <x v="183"/>
    <x v="45"/>
    <x v="4"/>
    <n v="15288"/>
  </r>
  <r>
    <x v="183"/>
    <x v="45"/>
    <x v="5"/>
    <n v="7434"/>
  </r>
  <r>
    <x v="183"/>
    <x v="46"/>
    <x v="0"/>
    <n v="24"/>
  </r>
  <r>
    <x v="183"/>
    <x v="46"/>
    <x v="1"/>
    <n v="644"/>
  </r>
  <r>
    <x v="183"/>
    <x v="46"/>
    <x v="2"/>
    <n v="19320"/>
  </r>
  <r>
    <x v="183"/>
    <x v="46"/>
    <x v="3"/>
    <n v="4610"/>
  </r>
  <r>
    <x v="183"/>
    <x v="46"/>
    <x v="4"/>
    <n v="8373"/>
  </r>
  <r>
    <x v="183"/>
    <x v="46"/>
    <x v="5"/>
    <n v="5012"/>
  </r>
  <r>
    <x v="183"/>
    <x v="47"/>
    <x v="0"/>
    <n v="83"/>
  </r>
  <r>
    <x v="183"/>
    <x v="47"/>
    <x v="1"/>
    <n v="3982"/>
  </r>
  <r>
    <x v="183"/>
    <x v="47"/>
    <x v="2"/>
    <n v="119460"/>
  </r>
  <r>
    <x v="183"/>
    <x v="47"/>
    <x v="3"/>
    <n v="29598"/>
  </r>
  <r>
    <x v="183"/>
    <x v="47"/>
    <x v="4"/>
    <n v="51130"/>
  </r>
  <r>
    <x v="183"/>
    <x v="47"/>
    <x v="5"/>
    <n v="21735"/>
  </r>
  <r>
    <x v="183"/>
    <x v="48"/>
    <x v="0"/>
    <n v="67"/>
  </r>
  <r>
    <x v="183"/>
    <x v="48"/>
    <x v="1"/>
    <n v="2485"/>
  </r>
  <r>
    <x v="183"/>
    <x v="48"/>
    <x v="2"/>
    <n v="74550"/>
  </r>
  <r>
    <x v="183"/>
    <x v="48"/>
    <x v="3"/>
    <n v="41980"/>
  </r>
  <r>
    <x v="183"/>
    <x v="48"/>
    <x v="4"/>
    <n v="66303"/>
  </r>
  <r>
    <x v="183"/>
    <x v="48"/>
    <x v="5"/>
    <n v="25818"/>
  </r>
  <r>
    <x v="183"/>
    <x v="49"/>
    <x v="0"/>
    <n v="93"/>
  </r>
  <r>
    <x v="183"/>
    <x v="49"/>
    <x v="1"/>
    <n v="2923"/>
  </r>
  <r>
    <x v="183"/>
    <x v="49"/>
    <x v="2"/>
    <n v="87690"/>
  </r>
  <r>
    <x v="183"/>
    <x v="49"/>
    <x v="3"/>
    <n v="39384"/>
  </r>
  <r>
    <x v="183"/>
    <x v="49"/>
    <x v="4"/>
    <n v="66991"/>
  </r>
  <r>
    <x v="183"/>
    <x v="49"/>
    <x v="5"/>
    <n v="37961"/>
  </r>
  <r>
    <x v="183"/>
    <x v="50"/>
    <x v="0"/>
    <n v="33"/>
  </r>
  <r>
    <x v="183"/>
    <x v="50"/>
    <x v="1"/>
    <n v="1044"/>
  </r>
  <r>
    <x v="183"/>
    <x v="50"/>
    <x v="2"/>
    <n v="31320"/>
  </r>
  <r>
    <x v="183"/>
    <x v="50"/>
    <x v="3"/>
    <n v="16253"/>
  </r>
  <r>
    <x v="183"/>
    <x v="50"/>
    <x v="4"/>
    <n v="29596"/>
  </r>
  <r>
    <x v="183"/>
    <x v="50"/>
    <x v="5"/>
    <n v="16123"/>
  </r>
  <r>
    <x v="183"/>
    <x v="51"/>
    <x v="0"/>
    <n v="47"/>
  </r>
  <r>
    <x v="183"/>
    <x v="51"/>
    <x v="1"/>
    <n v="1354"/>
  </r>
  <r>
    <x v="183"/>
    <x v="51"/>
    <x v="2"/>
    <n v="40620"/>
  </r>
  <r>
    <x v="183"/>
    <x v="51"/>
    <x v="3"/>
    <n v="13368"/>
  </r>
  <r>
    <x v="183"/>
    <x v="51"/>
    <x v="4"/>
    <n v="24129"/>
  </r>
  <r>
    <x v="183"/>
    <x v="51"/>
    <x v="5"/>
    <n v="16299"/>
  </r>
  <r>
    <x v="183"/>
    <x v="52"/>
    <x v="0"/>
    <n v="28"/>
  </r>
  <r>
    <x v="183"/>
    <x v="52"/>
    <x v="1"/>
    <n v="908"/>
  </r>
  <r>
    <x v="183"/>
    <x v="52"/>
    <x v="2"/>
    <n v="27240"/>
  </r>
  <r>
    <x v="183"/>
    <x v="52"/>
    <x v="3"/>
    <n v="13560"/>
  </r>
  <r>
    <x v="183"/>
    <x v="52"/>
    <x v="4"/>
    <n v="24796"/>
  </r>
  <r>
    <x v="183"/>
    <x v="52"/>
    <x v="5"/>
    <n v="18414"/>
  </r>
  <r>
    <x v="183"/>
    <x v="53"/>
    <x v="0"/>
    <n v="68"/>
  </r>
  <r>
    <x v="183"/>
    <x v="53"/>
    <x v="1"/>
    <n v="3082"/>
  </r>
  <r>
    <x v="183"/>
    <x v="53"/>
    <x v="2"/>
    <n v="92460"/>
  </r>
  <r>
    <x v="183"/>
    <x v="53"/>
    <x v="3"/>
    <n v="46025"/>
  </r>
  <r>
    <x v="183"/>
    <x v="53"/>
    <x v="4"/>
    <n v="83982"/>
  </r>
  <r>
    <x v="183"/>
    <x v="53"/>
    <x v="5"/>
    <n v="59922"/>
  </r>
  <r>
    <x v="183"/>
    <x v="54"/>
    <x v="0"/>
    <n v="48"/>
  </r>
  <r>
    <x v="183"/>
    <x v="54"/>
    <x v="1"/>
    <n v="1589"/>
  </r>
  <r>
    <x v="183"/>
    <x v="54"/>
    <x v="2"/>
    <n v="47670"/>
  </r>
  <r>
    <x v="183"/>
    <x v="54"/>
    <x v="3"/>
    <n v="16968"/>
  </r>
  <r>
    <x v="183"/>
    <x v="54"/>
    <x v="4"/>
    <n v="35012"/>
  </r>
  <r>
    <x v="183"/>
    <x v="54"/>
    <x v="5"/>
    <n v="20461"/>
  </r>
  <r>
    <x v="183"/>
    <x v="55"/>
    <x v="0"/>
    <n v="19"/>
  </r>
  <r>
    <x v="183"/>
    <x v="55"/>
    <x v="1"/>
    <n v="1567"/>
  </r>
  <r>
    <x v="183"/>
    <x v="55"/>
    <x v="2"/>
    <n v="47010"/>
  </r>
  <r>
    <x v="183"/>
    <x v="55"/>
    <x v="3"/>
    <n v="4278"/>
  </r>
  <r>
    <x v="183"/>
    <x v="55"/>
    <x v="4"/>
    <n v="9215"/>
  </r>
  <r>
    <x v="183"/>
    <x v="55"/>
    <x v="5"/>
    <n v="4398"/>
  </r>
  <r>
    <x v="183"/>
    <x v="56"/>
    <x v="0"/>
    <n v="214"/>
  </r>
  <r>
    <x v="183"/>
    <x v="56"/>
    <x v="1"/>
    <n v="8880"/>
  </r>
  <r>
    <x v="183"/>
    <x v="56"/>
    <x v="2"/>
    <n v="266400"/>
  </r>
  <r>
    <x v="183"/>
    <x v="56"/>
    <x v="3"/>
    <n v="161858"/>
  </r>
  <r>
    <x v="183"/>
    <x v="56"/>
    <x v="4"/>
    <n v="283424"/>
  </r>
  <r>
    <x v="183"/>
    <x v="56"/>
    <x v="5"/>
    <n v="151462"/>
  </r>
  <r>
    <x v="183"/>
    <x v="57"/>
    <x v="0"/>
    <n v="18"/>
  </r>
  <r>
    <x v="183"/>
    <x v="57"/>
    <x v="1"/>
    <n v="516"/>
  </r>
  <r>
    <x v="183"/>
    <x v="57"/>
    <x v="2"/>
    <n v="15480"/>
  </r>
  <r>
    <x v="183"/>
    <x v="57"/>
    <x v="3"/>
    <n v="3264"/>
  </r>
  <r>
    <x v="183"/>
    <x v="57"/>
    <x v="4"/>
    <n v="5885"/>
  </r>
  <r>
    <x v="183"/>
    <x v="57"/>
    <x v="5"/>
    <n v="3518"/>
  </r>
  <r>
    <x v="183"/>
    <x v="58"/>
    <x v="0"/>
    <n v="35"/>
  </r>
  <r>
    <x v="183"/>
    <x v="58"/>
    <x v="1"/>
    <n v="1172"/>
  </r>
  <r>
    <x v="183"/>
    <x v="58"/>
    <x v="2"/>
    <n v="35160"/>
  </r>
  <r>
    <x v="183"/>
    <x v="58"/>
    <x v="3"/>
    <n v="7857"/>
  </r>
  <r>
    <x v="183"/>
    <x v="58"/>
    <x v="4"/>
    <n v="12770"/>
  </r>
  <r>
    <x v="183"/>
    <x v="58"/>
    <x v="5"/>
    <n v="6407"/>
  </r>
  <r>
    <x v="183"/>
    <x v="59"/>
    <x v="0"/>
    <n v="42"/>
  </r>
  <r>
    <x v="183"/>
    <x v="59"/>
    <x v="1"/>
    <n v="1359"/>
  </r>
  <r>
    <x v="183"/>
    <x v="59"/>
    <x v="2"/>
    <n v="40770"/>
  </r>
  <r>
    <x v="183"/>
    <x v="59"/>
    <x v="3"/>
    <n v="15497"/>
  </r>
  <r>
    <x v="183"/>
    <x v="59"/>
    <x v="4"/>
    <n v="27882"/>
  </r>
  <r>
    <x v="183"/>
    <x v="59"/>
    <x v="5"/>
    <n v="15145"/>
  </r>
  <r>
    <x v="183"/>
    <x v="60"/>
    <x v="0"/>
    <n v="35"/>
  </r>
  <r>
    <x v="183"/>
    <x v="60"/>
    <x v="1"/>
    <n v="2089"/>
  </r>
  <r>
    <x v="183"/>
    <x v="60"/>
    <x v="2"/>
    <n v="62670"/>
  </r>
  <r>
    <x v="183"/>
    <x v="60"/>
    <x v="3"/>
    <n v="39478"/>
  </r>
  <r>
    <x v="183"/>
    <x v="60"/>
    <x v="4"/>
    <n v="84148"/>
  </r>
  <r>
    <x v="183"/>
    <x v="60"/>
    <x v="5"/>
    <n v="66972"/>
  </r>
  <r>
    <x v="183"/>
    <x v="61"/>
    <x v="0"/>
    <n v="9"/>
  </r>
  <r>
    <x v="183"/>
    <x v="61"/>
    <x v="1"/>
    <n v="337"/>
  </r>
  <r>
    <x v="183"/>
    <x v="61"/>
    <x v="2"/>
    <n v="10110"/>
  </r>
  <r>
    <x v="183"/>
    <x v="61"/>
    <x v="3"/>
    <n v="2480"/>
  </r>
  <r>
    <x v="183"/>
    <x v="61"/>
    <x v="4"/>
    <n v="3725"/>
  </r>
  <r>
    <x v="183"/>
    <x v="61"/>
    <x v="5"/>
    <n v="2655"/>
  </r>
  <r>
    <x v="183"/>
    <x v="62"/>
    <x v="0"/>
    <n v="51"/>
  </r>
  <r>
    <x v="183"/>
    <x v="62"/>
    <x v="1"/>
    <n v="4136"/>
  </r>
  <r>
    <x v="183"/>
    <x v="62"/>
    <x v="2"/>
    <n v="124080"/>
  </r>
  <r>
    <x v="183"/>
    <x v="62"/>
    <x v="3"/>
    <n v="18425"/>
  </r>
  <r>
    <x v="183"/>
    <x v="62"/>
    <x v="4"/>
    <n v="35937"/>
  </r>
  <r>
    <x v="183"/>
    <x v="62"/>
    <x v="5"/>
    <n v="26335"/>
  </r>
  <r>
    <x v="183"/>
    <x v="63"/>
    <x v="0"/>
    <n v="55"/>
  </r>
  <r>
    <x v="183"/>
    <x v="63"/>
    <x v="1"/>
    <n v="2711"/>
  </r>
  <r>
    <x v="183"/>
    <x v="63"/>
    <x v="2"/>
    <n v="81330"/>
  </r>
  <r>
    <x v="183"/>
    <x v="63"/>
    <x v="3"/>
    <n v="14941"/>
  </r>
  <r>
    <x v="183"/>
    <x v="63"/>
    <x v="4"/>
    <n v="32777"/>
  </r>
  <r>
    <x v="183"/>
    <x v="63"/>
    <x v="5"/>
    <n v="15826"/>
  </r>
  <r>
    <x v="183"/>
    <x v="64"/>
    <x v="0"/>
    <n v="167"/>
  </r>
  <r>
    <x v="183"/>
    <x v="64"/>
    <x v="1"/>
    <n v="10638"/>
  </r>
  <r>
    <x v="183"/>
    <x v="64"/>
    <x v="2"/>
    <n v="319140"/>
  </r>
  <r>
    <x v="183"/>
    <x v="64"/>
    <x v="3"/>
    <n v="215497"/>
  </r>
  <r>
    <x v="183"/>
    <x v="64"/>
    <x v="4"/>
    <n v="410191"/>
  </r>
  <r>
    <x v="183"/>
    <x v="64"/>
    <x v="5"/>
    <n v="183665"/>
  </r>
  <r>
    <x v="183"/>
    <x v="65"/>
    <x v="0"/>
    <n v="78"/>
  </r>
  <r>
    <x v="183"/>
    <x v="65"/>
    <x v="1"/>
    <n v="2648"/>
  </r>
  <r>
    <x v="183"/>
    <x v="65"/>
    <x v="2"/>
    <n v="79440"/>
  </r>
  <r>
    <x v="183"/>
    <x v="65"/>
    <x v="3"/>
    <n v="48060"/>
  </r>
  <r>
    <x v="183"/>
    <x v="65"/>
    <x v="4"/>
    <n v="85718"/>
  </r>
  <r>
    <x v="183"/>
    <x v="65"/>
    <x v="5"/>
    <n v="47312"/>
  </r>
  <r>
    <x v="183"/>
    <x v="66"/>
    <x v="0"/>
    <n v="33"/>
  </r>
  <r>
    <x v="183"/>
    <x v="66"/>
    <x v="1"/>
    <n v="683"/>
  </r>
  <r>
    <x v="183"/>
    <x v="66"/>
    <x v="2"/>
    <n v="20490"/>
  </r>
  <r>
    <x v="183"/>
    <x v="66"/>
    <x v="3"/>
    <n v="5125"/>
  </r>
  <r>
    <x v="183"/>
    <x v="66"/>
    <x v="4"/>
    <n v="9022"/>
  </r>
  <r>
    <x v="183"/>
    <x v="66"/>
    <x v="5"/>
    <n v="5437"/>
  </r>
  <r>
    <x v="183"/>
    <x v="67"/>
    <x v="0"/>
    <n v="71"/>
  </r>
  <r>
    <x v="183"/>
    <x v="67"/>
    <x v="1"/>
    <n v="3318"/>
  </r>
  <r>
    <x v="183"/>
    <x v="67"/>
    <x v="2"/>
    <n v="99540"/>
  </r>
  <r>
    <x v="183"/>
    <x v="67"/>
    <x v="3"/>
    <n v="48558"/>
  </r>
  <r>
    <x v="183"/>
    <x v="67"/>
    <x v="4"/>
    <n v="88064"/>
  </r>
  <r>
    <x v="183"/>
    <x v="67"/>
    <x v="5"/>
    <n v="54473"/>
  </r>
  <r>
    <x v="183"/>
    <x v="68"/>
    <x v="0"/>
    <n v="8"/>
  </r>
  <r>
    <x v="183"/>
    <x v="68"/>
    <x v="1"/>
    <n v="181"/>
  </r>
  <r>
    <x v="183"/>
    <x v="68"/>
    <x v="2"/>
    <n v="5430"/>
  </r>
  <r>
    <x v="183"/>
    <x v="68"/>
    <x v="3"/>
    <n v="2784"/>
  </r>
  <r>
    <x v="183"/>
    <x v="68"/>
    <x v="4"/>
    <n v="4063"/>
  </r>
  <r>
    <x v="183"/>
    <x v="68"/>
    <x v="5"/>
    <n v="2168"/>
  </r>
  <r>
    <x v="183"/>
    <x v="69"/>
    <x v="0"/>
    <n v="40"/>
  </r>
  <r>
    <x v="183"/>
    <x v="69"/>
    <x v="1"/>
    <n v="1241"/>
  </r>
  <r>
    <x v="183"/>
    <x v="69"/>
    <x v="2"/>
    <n v="37230"/>
  </r>
  <r>
    <x v="183"/>
    <x v="69"/>
    <x v="3"/>
    <n v="16791"/>
  </r>
  <r>
    <x v="183"/>
    <x v="69"/>
    <x v="4"/>
    <n v="28723"/>
  </r>
  <r>
    <x v="183"/>
    <x v="69"/>
    <x v="5"/>
    <n v="15626"/>
  </r>
  <r>
    <x v="183"/>
    <x v="70"/>
    <x v="0"/>
    <n v="3056"/>
  </r>
  <r>
    <x v="183"/>
    <x v="70"/>
    <x v="1"/>
    <n v="140183"/>
  </r>
  <r>
    <x v="183"/>
    <x v="70"/>
    <x v="2"/>
    <n v="4205490"/>
  </r>
  <r>
    <x v="183"/>
    <x v="70"/>
    <x v="3"/>
    <n v="1926416"/>
  </r>
  <r>
    <x v="183"/>
    <x v="70"/>
    <x v="4"/>
    <n v="3430091"/>
  </r>
  <r>
    <x v="183"/>
    <x v="70"/>
    <x v="5"/>
    <n v="1765164"/>
  </r>
  <r>
    <x v="184"/>
    <x v="0"/>
    <x v="0"/>
    <n v="146"/>
  </r>
  <r>
    <x v="184"/>
    <x v="0"/>
    <x v="1"/>
    <n v="5708"/>
  </r>
  <r>
    <x v="184"/>
    <x v="0"/>
    <x v="2"/>
    <n v="176948"/>
  </r>
  <r>
    <x v="184"/>
    <x v="0"/>
    <x v="3"/>
    <n v="39904"/>
  </r>
  <r>
    <x v="184"/>
    <x v="0"/>
    <x v="4"/>
    <n v="70407"/>
  </r>
  <r>
    <x v="184"/>
    <x v="0"/>
    <x v="5"/>
    <n v="29901"/>
  </r>
  <r>
    <x v="184"/>
    <x v="1"/>
    <x v="0"/>
    <n v="51"/>
  </r>
  <r>
    <x v="184"/>
    <x v="1"/>
    <x v="1"/>
    <n v="2672"/>
  </r>
  <r>
    <x v="184"/>
    <x v="1"/>
    <x v="2"/>
    <n v="82832"/>
  </r>
  <r>
    <x v="184"/>
    <x v="1"/>
    <x v="3"/>
    <n v="21315"/>
  </r>
  <r>
    <x v="184"/>
    <x v="1"/>
    <x v="4"/>
    <n v="33186"/>
  </r>
  <r>
    <x v="184"/>
    <x v="1"/>
    <x v="5"/>
    <n v="15630"/>
  </r>
  <r>
    <x v="184"/>
    <x v="2"/>
    <x v="0"/>
    <n v="19"/>
  </r>
  <r>
    <x v="184"/>
    <x v="2"/>
    <x v="1"/>
    <n v="1103"/>
  </r>
  <r>
    <x v="184"/>
    <x v="2"/>
    <x v="2"/>
    <n v="34193"/>
  </r>
  <r>
    <x v="184"/>
    <x v="2"/>
    <x v="3"/>
    <n v="2891"/>
  </r>
  <r>
    <x v="184"/>
    <x v="2"/>
    <x v="4"/>
    <n v="5347"/>
  </r>
  <r>
    <x v="184"/>
    <x v="2"/>
    <x v="5"/>
    <n v="2739"/>
  </r>
  <r>
    <x v="184"/>
    <x v="3"/>
    <x v="0"/>
    <n v="40"/>
  </r>
  <r>
    <x v="184"/>
    <x v="3"/>
    <x v="1"/>
    <n v="1898"/>
  </r>
  <r>
    <x v="184"/>
    <x v="3"/>
    <x v="2"/>
    <n v="58838"/>
  </r>
  <r>
    <x v="184"/>
    <x v="3"/>
    <x v="3"/>
    <n v="12932"/>
  </r>
  <r>
    <x v="184"/>
    <x v="3"/>
    <x v="4"/>
    <n v="23528"/>
  </r>
  <r>
    <x v="184"/>
    <x v="3"/>
    <x v="5"/>
    <n v="10386"/>
  </r>
  <r>
    <x v="184"/>
    <x v="4"/>
    <x v="0"/>
    <n v="26"/>
  </r>
  <r>
    <x v="184"/>
    <x v="4"/>
    <x v="1"/>
    <n v="949"/>
  </r>
  <r>
    <x v="184"/>
    <x v="4"/>
    <x v="2"/>
    <n v="29419"/>
  </r>
  <r>
    <x v="184"/>
    <x v="4"/>
    <x v="3"/>
    <n v="14674"/>
  </r>
  <r>
    <x v="184"/>
    <x v="4"/>
    <x v="4"/>
    <n v="24699"/>
  </r>
  <r>
    <x v="184"/>
    <x v="4"/>
    <x v="5"/>
    <n v="10208"/>
  </r>
  <r>
    <x v="184"/>
    <x v="5"/>
    <x v="0"/>
    <n v="10"/>
  </r>
  <r>
    <x v="184"/>
    <x v="5"/>
    <x v="1"/>
    <n v="375"/>
  </r>
  <r>
    <x v="184"/>
    <x v="5"/>
    <x v="2"/>
    <n v="11625"/>
  </r>
  <r>
    <x v="184"/>
    <x v="5"/>
    <x v="3"/>
    <n v="4614"/>
  </r>
  <r>
    <x v="184"/>
    <x v="5"/>
    <x v="4"/>
    <n v="7273"/>
  </r>
  <r>
    <x v="184"/>
    <x v="5"/>
    <x v="5"/>
    <n v="3303"/>
  </r>
  <r>
    <x v="184"/>
    <x v="6"/>
    <x v="0"/>
    <n v="155"/>
  </r>
  <r>
    <x v="184"/>
    <x v="6"/>
    <x v="1"/>
    <n v="12648"/>
  </r>
  <r>
    <x v="184"/>
    <x v="6"/>
    <x v="2"/>
    <n v="392088"/>
  </r>
  <r>
    <x v="184"/>
    <x v="6"/>
    <x v="3"/>
    <n v="264008"/>
  </r>
  <r>
    <x v="184"/>
    <x v="6"/>
    <x v="4"/>
    <n v="396332"/>
  </r>
  <r>
    <x v="184"/>
    <x v="6"/>
    <x v="5"/>
    <n v="186834"/>
  </r>
  <r>
    <x v="184"/>
    <x v="7"/>
    <x v="0"/>
    <n v="46"/>
  </r>
  <r>
    <x v="184"/>
    <x v="7"/>
    <x v="1"/>
    <n v="2637"/>
  </r>
  <r>
    <x v="184"/>
    <x v="7"/>
    <x v="2"/>
    <n v="81747"/>
  </r>
  <r>
    <x v="184"/>
    <x v="7"/>
    <x v="3"/>
    <n v="58309"/>
  </r>
  <r>
    <x v="184"/>
    <x v="7"/>
    <x v="4"/>
    <n v="92347"/>
  </r>
  <r>
    <x v="184"/>
    <x v="7"/>
    <x v="5"/>
    <n v="58195"/>
  </r>
  <r>
    <x v="184"/>
    <x v="8"/>
    <x v="0"/>
    <n v="7"/>
  </r>
  <r>
    <x v="184"/>
    <x v="8"/>
    <x v="1"/>
    <n v="87"/>
  </r>
  <r>
    <x v="184"/>
    <x v="8"/>
    <x v="2"/>
    <n v="2697"/>
  </r>
  <r>
    <x v="184"/>
    <x v="8"/>
    <x v="3"/>
    <n v="1764"/>
  </r>
  <r>
    <x v="184"/>
    <x v="8"/>
    <x v="4"/>
    <n v="3150"/>
  </r>
  <r>
    <x v="184"/>
    <x v="8"/>
    <x v="5"/>
    <n v="1424"/>
  </r>
  <r>
    <x v="184"/>
    <x v="9"/>
    <x v="0"/>
    <n v="18"/>
  </r>
  <r>
    <x v="184"/>
    <x v="9"/>
    <x v="1"/>
    <n v="1050"/>
  </r>
  <r>
    <x v="184"/>
    <x v="9"/>
    <x v="2"/>
    <n v="32550"/>
  </r>
  <r>
    <x v="184"/>
    <x v="9"/>
    <x v="3"/>
    <n v="9047"/>
  </r>
  <r>
    <x v="184"/>
    <x v="9"/>
    <x v="4"/>
    <n v="12019"/>
  </r>
  <r>
    <x v="184"/>
    <x v="9"/>
    <x v="5"/>
    <n v="6779"/>
  </r>
  <r>
    <x v="184"/>
    <x v="10"/>
    <x v="0"/>
    <n v="93"/>
  </r>
  <r>
    <x v="184"/>
    <x v="10"/>
    <x v="1"/>
    <n v="4262"/>
  </r>
  <r>
    <x v="184"/>
    <x v="10"/>
    <x v="2"/>
    <n v="132122"/>
  </r>
  <r>
    <x v="184"/>
    <x v="10"/>
    <x v="3"/>
    <n v="18831"/>
  </r>
  <r>
    <x v="184"/>
    <x v="10"/>
    <x v="4"/>
    <n v="31223"/>
  </r>
  <r>
    <x v="184"/>
    <x v="10"/>
    <x v="5"/>
    <n v="15449"/>
  </r>
  <r>
    <x v="184"/>
    <x v="11"/>
    <x v="0"/>
    <n v="15"/>
  </r>
  <r>
    <x v="184"/>
    <x v="11"/>
    <x v="1"/>
    <n v="721"/>
  </r>
  <r>
    <x v="184"/>
    <x v="11"/>
    <x v="2"/>
    <n v="22351"/>
  </r>
  <r>
    <x v="184"/>
    <x v="11"/>
    <x v="3"/>
    <n v="5297"/>
  </r>
  <r>
    <x v="184"/>
    <x v="11"/>
    <x v="4"/>
    <n v="8137"/>
  </r>
  <r>
    <x v="184"/>
    <x v="11"/>
    <x v="5"/>
    <n v="4477"/>
  </r>
  <r>
    <x v="184"/>
    <x v="12"/>
    <x v="0"/>
    <n v="20"/>
  </r>
  <r>
    <x v="184"/>
    <x v="12"/>
    <x v="1"/>
    <n v="921"/>
  </r>
  <r>
    <x v="184"/>
    <x v="12"/>
    <x v="2"/>
    <n v="28551"/>
  </r>
  <r>
    <x v="184"/>
    <x v="12"/>
    <x v="3"/>
    <n v="5829"/>
  </r>
  <r>
    <x v="184"/>
    <x v="12"/>
    <x v="4"/>
    <n v="9223"/>
  </r>
  <r>
    <x v="184"/>
    <x v="12"/>
    <x v="5"/>
    <n v="4780"/>
  </r>
  <r>
    <x v="184"/>
    <x v="13"/>
    <x v="0"/>
    <n v="11"/>
  </r>
  <r>
    <x v="184"/>
    <x v="13"/>
    <x v="1"/>
    <n v="321"/>
  </r>
  <r>
    <x v="184"/>
    <x v="13"/>
    <x v="2"/>
    <n v="9951"/>
  </r>
  <r>
    <x v="184"/>
    <x v="13"/>
    <x v="3"/>
    <n v="5138"/>
  </r>
  <r>
    <x v="184"/>
    <x v="13"/>
    <x v="4"/>
    <n v="7855"/>
  </r>
  <r>
    <x v="184"/>
    <x v="13"/>
    <x v="5"/>
    <n v="4009"/>
  </r>
  <r>
    <x v="184"/>
    <x v="14"/>
    <x v="0"/>
    <n v="54"/>
  </r>
  <r>
    <x v="184"/>
    <x v="14"/>
    <x v="1"/>
    <n v="1878"/>
  </r>
  <r>
    <x v="184"/>
    <x v="14"/>
    <x v="2"/>
    <n v="58218"/>
  </r>
  <r>
    <x v="184"/>
    <x v="14"/>
    <x v="3"/>
    <n v="36221"/>
  </r>
  <r>
    <x v="184"/>
    <x v="14"/>
    <x v="4"/>
    <n v="56709"/>
  </r>
  <r>
    <x v="184"/>
    <x v="14"/>
    <x v="5"/>
    <n v="28988"/>
  </r>
  <r>
    <x v="184"/>
    <x v="15"/>
    <x v="0"/>
    <n v="23"/>
  </r>
  <r>
    <x v="184"/>
    <x v="15"/>
    <x v="1"/>
    <n v="1047"/>
  </r>
  <r>
    <x v="184"/>
    <x v="15"/>
    <x v="2"/>
    <n v="32457"/>
  </r>
  <r>
    <x v="184"/>
    <x v="15"/>
    <x v="3"/>
    <n v="6645"/>
  </r>
  <r>
    <x v="184"/>
    <x v="15"/>
    <x v="4"/>
    <n v="9799"/>
  </r>
  <r>
    <x v="184"/>
    <x v="15"/>
    <x v="5"/>
    <n v="5609"/>
  </r>
  <r>
    <x v="184"/>
    <x v="16"/>
    <x v="0"/>
    <n v="8"/>
  </r>
  <r>
    <x v="184"/>
    <x v="16"/>
    <x v="1"/>
    <n v="261"/>
  </r>
  <r>
    <x v="184"/>
    <x v="16"/>
    <x v="2"/>
    <n v="8091"/>
  </r>
  <r>
    <x v="184"/>
    <x v="16"/>
    <x v="3"/>
    <n v="1035"/>
  </r>
  <r>
    <x v="184"/>
    <x v="16"/>
    <x v="4"/>
    <n v="1871"/>
  </r>
  <r>
    <x v="184"/>
    <x v="16"/>
    <x v="5"/>
    <n v="1213"/>
  </r>
  <r>
    <x v="184"/>
    <x v="17"/>
    <x v="0"/>
    <n v="9"/>
  </r>
  <r>
    <x v="184"/>
    <x v="17"/>
    <x v="1"/>
    <n v="194"/>
  </r>
  <r>
    <x v="184"/>
    <x v="17"/>
    <x v="2"/>
    <n v="6014"/>
  </r>
  <r>
    <x v="184"/>
    <x v="17"/>
    <x v="3"/>
    <n v="2194"/>
  </r>
  <r>
    <x v="184"/>
    <x v="17"/>
    <x v="4"/>
    <n v="3256"/>
  </r>
  <r>
    <x v="184"/>
    <x v="17"/>
    <x v="5"/>
    <n v="1731"/>
  </r>
  <r>
    <x v="184"/>
    <x v="18"/>
    <x v="0"/>
    <n v="18"/>
  </r>
  <r>
    <x v="184"/>
    <x v="18"/>
    <x v="1"/>
    <n v="666"/>
  </r>
  <r>
    <x v="184"/>
    <x v="18"/>
    <x v="2"/>
    <n v="20646"/>
  </r>
  <r>
    <x v="184"/>
    <x v="18"/>
    <x v="3"/>
    <n v="4609"/>
  </r>
  <r>
    <x v="184"/>
    <x v="18"/>
    <x v="4"/>
    <n v="7284"/>
  </r>
  <r>
    <x v="184"/>
    <x v="18"/>
    <x v="5"/>
    <n v="4892"/>
  </r>
  <r>
    <x v="184"/>
    <x v="19"/>
    <x v="0"/>
    <n v="95"/>
  </r>
  <r>
    <x v="184"/>
    <x v="19"/>
    <x v="1"/>
    <n v="3943"/>
  </r>
  <r>
    <x v="184"/>
    <x v="19"/>
    <x v="2"/>
    <n v="122233"/>
  </r>
  <r>
    <x v="184"/>
    <x v="19"/>
    <x v="3"/>
    <n v="36151"/>
  </r>
  <r>
    <x v="184"/>
    <x v="19"/>
    <x v="4"/>
    <n v="60622"/>
  </r>
  <r>
    <x v="184"/>
    <x v="19"/>
    <x v="5"/>
    <n v="34085"/>
  </r>
  <r>
    <x v="184"/>
    <x v="20"/>
    <x v="0"/>
    <n v="23"/>
  </r>
  <r>
    <x v="184"/>
    <x v="20"/>
    <x v="1"/>
    <n v="1912"/>
  </r>
  <r>
    <x v="184"/>
    <x v="20"/>
    <x v="2"/>
    <n v="59272"/>
  </r>
  <r>
    <x v="184"/>
    <x v="20"/>
    <x v="3"/>
    <n v="9498"/>
  </r>
  <r>
    <x v="184"/>
    <x v="20"/>
    <x v="4"/>
    <n v="16467"/>
  </r>
  <r>
    <x v="184"/>
    <x v="20"/>
    <x v="5"/>
    <n v="4510"/>
  </r>
  <r>
    <x v="184"/>
    <x v="21"/>
    <x v="0"/>
    <n v="68"/>
  </r>
  <r>
    <x v="184"/>
    <x v="21"/>
    <x v="1"/>
    <n v="2775"/>
  </r>
  <r>
    <x v="184"/>
    <x v="21"/>
    <x v="2"/>
    <n v="86025"/>
  </r>
  <r>
    <x v="184"/>
    <x v="21"/>
    <x v="3"/>
    <n v="43140"/>
  </r>
  <r>
    <x v="184"/>
    <x v="21"/>
    <x v="4"/>
    <n v="63903"/>
  </r>
  <r>
    <x v="184"/>
    <x v="21"/>
    <x v="5"/>
    <n v="25699"/>
  </r>
  <r>
    <x v="184"/>
    <x v="22"/>
    <x v="0"/>
    <n v="118"/>
  </r>
  <r>
    <x v="184"/>
    <x v="22"/>
    <x v="1"/>
    <n v="6532"/>
  </r>
  <r>
    <x v="184"/>
    <x v="22"/>
    <x v="2"/>
    <n v="202492"/>
  </r>
  <r>
    <x v="184"/>
    <x v="22"/>
    <x v="3"/>
    <n v="82793"/>
  </r>
  <r>
    <x v="184"/>
    <x v="22"/>
    <x v="4"/>
    <n v="149276"/>
  </r>
  <r>
    <x v="184"/>
    <x v="22"/>
    <x v="5"/>
    <n v="82887"/>
  </r>
  <r>
    <x v="184"/>
    <x v="23"/>
    <x v="0"/>
    <n v="34"/>
  </r>
  <r>
    <x v="184"/>
    <x v="23"/>
    <x v="1"/>
    <n v="1836"/>
  </r>
  <r>
    <x v="184"/>
    <x v="23"/>
    <x v="2"/>
    <n v="56916"/>
  </r>
  <r>
    <x v="184"/>
    <x v="23"/>
    <x v="3"/>
    <n v="7422"/>
  </r>
  <r>
    <x v="184"/>
    <x v="23"/>
    <x v="4"/>
    <n v="13455"/>
  </r>
  <r>
    <x v="184"/>
    <x v="23"/>
    <x v="5"/>
    <n v="6271"/>
  </r>
  <r>
    <x v="184"/>
    <x v="24"/>
    <x v="0"/>
    <n v="15"/>
  </r>
  <r>
    <x v="184"/>
    <x v="24"/>
    <x v="1"/>
    <n v="1044"/>
  </r>
  <r>
    <x v="184"/>
    <x v="24"/>
    <x v="2"/>
    <n v="32364"/>
  </r>
  <r>
    <x v="184"/>
    <x v="24"/>
    <x v="3"/>
    <n v="3513"/>
  </r>
  <r>
    <x v="184"/>
    <x v="24"/>
    <x v="4"/>
    <n v="8579"/>
  </r>
  <r>
    <x v="184"/>
    <x v="24"/>
    <x v="5"/>
    <n v="2152"/>
  </r>
  <r>
    <x v="184"/>
    <x v="25"/>
    <x v="0"/>
    <n v="34"/>
  </r>
  <r>
    <x v="184"/>
    <x v="25"/>
    <x v="1"/>
    <n v="1095"/>
  </r>
  <r>
    <x v="184"/>
    <x v="25"/>
    <x v="2"/>
    <n v="33945"/>
  </r>
  <r>
    <x v="184"/>
    <x v="25"/>
    <x v="3"/>
    <n v="11500"/>
  </r>
  <r>
    <x v="184"/>
    <x v="25"/>
    <x v="4"/>
    <n v="17515"/>
  </r>
  <r>
    <x v="184"/>
    <x v="25"/>
    <x v="5"/>
    <n v="9055"/>
  </r>
  <r>
    <x v="184"/>
    <x v="26"/>
    <x v="0"/>
    <n v="9"/>
  </r>
  <r>
    <x v="184"/>
    <x v="26"/>
    <x v="1"/>
    <n v="334"/>
  </r>
  <r>
    <x v="184"/>
    <x v="26"/>
    <x v="2"/>
    <n v="10354"/>
  </r>
  <r>
    <x v="184"/>
    <x v="26"/>
    <x v="3"/>
    <n v="1453"/>
  </r>
  <r>
    <x v="184"/>
    <x v="26"/>
    <x v="4"/>
    <n v="2432"/>
  </r>
  <r>
    <x v="184"/>
    <x v="26"/>
    <x v="5"/>
    <n v="1528"/>
  </r>
  <r>
    <x v="184"/>
    <x v="27"/>
    <x v="0"/>
    <n v="53"/>
  </r>
  <r>
    <x v="184"/>
    <x v="27"/>
    <x v="1"/>
    <n v="1418"/>
  </r>
  <r>
    <x v="184"/>
    <x v="27"/>
    <x v="2"/>
    <n v="43958"/>
  </r>
  <r>
    <x v="184"/>
    <x v="27"/>
    <x v="3"/>
    <n v="13610"/>
  </r>
  <r>
    <x v="184"/>
    <x v="27"/>
    <x v="4"/>
    <n v="24595"/>
  </r>
  <r>
    <x v="184"/>
    <x v="27"/>
    <x v="5"/>
    <n v="9688"/>
  </r>
  <r>
    <x v="184"/>
    <x v="28"/>
    <x v="0"/>
    <n v="49"/>
  </r>
  <r>
    <x v="184"/>
    <x v="28"/>
    <x v="1"/>
    <n v="1972"/>
  </r>
  <r>
    <x v="184"/>
    <x v="28"/>
    <x v="2"/>
    <n v="61132"/>
  </r>
  <r>
    <x v="184"/>
    <x v="28"/>
    <x v="3"/>
    <n v="30311"/>
  </r>
  <r>
    <x v="184"/>
    <x v="28"/>
    <x v="4"/>
    <n v="49117"/>
  </r>
  <r>
    <x v="184"/>
    <x v="28"/>
    <x v="5"/>
    <n v="22860"/>
  </r>
  <r>
    <x v="184"/>
    <x v="29"/>
    <x v="0"/>
    <n v="8"/>
  </r>
  <r>
    <x v="184"/>
    <x v="29"/>
    <x v="1"/>
    <n v="168"/>
  </r>
  <r>
    <x v="184"/>
    <x v="29"/>
    <x v="2"/>
    <n v="5208"/>
  </r>
  <r>
    <x v="184"/>
    <x v="29"/>
    <x v="3"/>
    <n v="915"/>
  </r>
  <r>
    <x v="184"/>
    <x v="29"/>
    <x v="4"/>
    <n v="1722"/>
  </r>
  <r>
    <x v="184"/>
    <x v="29"/>
    <x v="5"/>
    <n v="724"/>
  </r>
  <r>
    <x v="184"/>
    <x v="30"/>
    <x v="0"/>
    <n v="54"/>
  </r>
  <r>
    <x v="184"/>
    <x v="30"/>
    <x v="1"/>
    <n v="2152"/>
  </r>
  <r>
    <x v="184"/>
    <x v="30"/>
    <x v="2"/>
    <n v="66712"/>
  </r>
  <r>
    <x v="184"/>
    <x v="30"/>
    <x v="3"/>
    <n v="24476"/>
  </r>
  <r>
    <x v="184"/>
    <x v="30"/>
    <x v="4"/>
    <n v="35459"/>
  </r>
  <r>
    <x v="184"/>
    <x v="30"/>
    <x v="5"/>
    <n v="16406"/>
  </r>
  <r>
    <x v="184"/>
    <x v="31"/>
    <x v="0"/>
    <n v="8"/>
  </r>
  <r>
    <x v="184"/>
    <x v="31"/>
    <x v="1"/>
    <n v="249"/>
  </r>
  <r>
    <x v="184"/>
    <x v="31"/>
    <x v="2"/>
    <n v="7719"/>
  </r>
  <r>
    <x v="184"/>
    <x v="31"/>
    <x v="3"/>
    <n v="1490"/>
  </r>
  <r>
    <x v="184"/>
    <x v="31"/>
    <x v="4"/>
    <n v="2356"/>
  </r>
  <r>
    <x v="184"/>
    <x v="31"/>
    <x v="5"/>
    <n v="1299"/>
  </r>
  <r>
    <x v="184"/>
    <x v="32"/>
    <x v="0"/>
    <n v="20"/>
  </r>
  <r>
    <x v="184"/>
    <x v="32"/>
    <x v="1"/>
    <n v="518"/>
  </r>
  <r>
    <x v="184"/>
    <x v="32"/>
    <x v="2"/>
    <n v="16058"/>
  </r>
  <r>
    <x v="184"/>
    <x v="32"/>
    <x v="3"/>
    <n v="4809"/>
  </r>
  <r>
    <x v="184"/>
    <x v="32"/>
    <x v="4"/>
    <n v="7189"/>
  </r>
  <r>
    <x v="184"/>
    <x v="32"/>
    <x v="5"/>
    <n v="2875"/>
  </r>
  <r>
    <x v="184"/>
    <x v="33"/>
    <x v="0"/>
    <n v="50"/>
  </r>
  <r>
    <x v="184"/>
    <x v="33"/>
    <x v="1"/>
    <n v="2113"/>
  </r>
  <r>
    <x v="184"/>
    <x v="33"/>
    <x v="2"/>
    <n v="65503"/>
  </r>
  <r>
    <x v="184"/>
    <x v="33"/>
    <x v="3"/>
    <n v="12982"/>
  </r>
  <r>
    <x v="184"/>
    <x v="33"/>
    <x v="4"/>
    <n v="19826"/>
  </r>
  <r>
    <x v="184"/>
    <x v="33"/>
    <x v="5"/>
    <n v="12300"/>
  </r>
  <r>
    <x v="184"/>
    <x v="34"/>
    <x v="0"/>
    <n v="28"/>
  </r>
  <r>
    <x v="184"/>
    <x v="34"/>
    <x v="1"/>
    <n v="886"/>
  </r>
  <r>
    <x v="184"/>
    <x v="34"/>
    <x v="2"/>
    <n v="27466"/>
  </r>
  <r>
    <x v="184"/>
    <x v="34"/>
    <x v="3"/>
    <n v="8567"/>
  </r>
  <r>
    <x v="184"/>
    <x v="34"/>
    <x v="4"/>
    <n v="13848"/>
  </r>
  <r>
    <x v="184"/>
    <x v="34"/>
    <x v="5"/>
    <n v="7417"/>
  </r>
  <r>
    <x v="184"/>
    <x v="35"/>
    <x v="0"/>
    <n v="10"/>
  </r>
  <r>
    <x v="184"/>
    <x v="35"/>
    <x v="1"/>
    <n v="176"/>
  </r>
  <r>
    <x v="184"/>
    <x v="35"/>
    <x v="2"/>
    <n v="5456"/>
  </r>
  <r>
    <x v="184"/>
    <x v="35"/>
    <x v="3"/>
    <n v="1713"/>
  </r>
  <r>
    <x v="184"/>
    <x v="35"/>
    <x v="4"/>
    <n v="2947"/>
  </r>
  <r>
    <x v="184"/>
    <x v="35"/>
    <x v="5"/>
    <n v="1895"/>
  </r>
  <r>
    <x v="184"/>
    <x v="36"/>
    <x v="0"/>
    <n v="13"/>
  </r>
  <r>
    <x v="184"/>
    <x v="36"/>
    <x v="1"/>
    <n v="371"/>
  </r>
  <r>
    <x v="184"/>
    <x v="36"/>
    <x v="2"/>
    <n v="11501"/>
  </r>
  <r>
    <x v="184"/>
    <x v="36"/>
    <x v="3"/>
    <n v="2317"/>
  </r>
  <r>
    <x v="184"/>
    <x v="36"/>
    <x v="4"/>
    <n v="3729"/>
  </r>
  <r>
    <x v="184"/>
    <x v="36"/>
    <x v="5"/>
    <n v="1953"/>
  </r>
  <r>
    <x v="184"/>
    <x v="37"/>
    <x v="0"/>
    <n v="50"/>
  </r>
  <r>
    <x v="184"/>
    <x v="37"/>
    <x v="1"/>
    <n v="1402"/>
  </r>
  <r>
    <x v="184"/>
    <x v="37"/>
    <x v="2"/>
    <n v="43462"/>
  </r>
  <r>
    <x v="184"/>
    <x v="37"/>
    <x v="3"/>
    <n v="22310"/>
  </r>
  <r>
    <x v="184"/>
    <x v="37"/>
    <x v="4"/>
    <n v="33291"/>
  </r>
  <r>
    <x v="184"/>
    <x v="37"/>
    <x v="5"/>
    <n v="20137"/>
  </r>
  <r>
    <x v="184"/>
    <x v="38"/>
    <x v="0"/>
    <n v="15"/>
  </r>
  <r>
    <x v="184"/>
    <x v="38"/>
    <x v="1"/>
    <n v="334"/>
  </r>
  <r>
    <x v="184"/>
    <x v="38"/>
    <x v="2"/>
    <n v="10354"/>
  </r>
  <r>
    <x v="184"/>
    <x v="38"/>
    <x v="3"/>
    <n v="2230"/>
  </r>
  <r>
    <x v="184"/>
    <x v="38"/>
    <x v="4"/>
    <n v="3254"/>
  </r>
  <r>
    <x v="184"/>
    <x v="38"/>
    <x v="5"/>
    <n v="1826"/>
  </r>
  <r>
    <x v="184"/>
    <x v="39"/>
    <x v="0"/>
    <n v="17"/>
  </r>
  <r>
    <x v="184"/>
    <x v="39"/>
    <x v="1"/>
    <n v="709"/>
  </r>
  <r>
    <x v="184"/>
    <x v="39"/>
    <x v="2"/>
    <n v="21979"/>
  </r>
  <r>
    <x v="184"/>
    <x v="39"/>
    <x v="3"/>
    <n v="3187"/>
  </r>
  <r>
    <x v="184"/>
    <x v="39"/>
    <x v="4"/>
    <n v="5475"/>
  </r>
  <r>
    <x v="184"/>
    <x v="39"/>
    <x v="5"/>
    <n v="2824"/>
  </r>
  <r>
    <x v="184"/>
    <x v="40"/>
    <x v="0"/>
    <n v="21"/>
  </r>
  <r>
    <x v="184"/>
    <x v="40"/>
    <x v="1"/>
    <n v="1013"/>
  </r>
  <r>
    <x v="184"/>
    <x v="40"/>
    <x v="2"/>
    <n v="31403"/>
  </r>
  <r>
    <x v="184"/>
    <x v="40"/>
    <x v="3"/>
    <n v="5732"/>
  </r>
  <r>
    <x v="184"/>
    <x v="40"/>
    <x v="4"/>
    <n v="9350"/>
  </r>
  <r>
    <x v="184"/>
    <x v="40"/>
    <x v="5"/>
    <n v="4029"/>
  </r>
  <r>
    <x v="184"/>
    <x v="41"/>
    <x v="0"/>
    <n v="7"/>
  </r>
  <r>
    <x v="184"/>
    <x v="41"/>
    <x v="1"/>
    <n v="196"/>
  </r>
  <r>
    <x v="184"/>
    <x v="41"/>
    <x v="2"/>
    <n v="6076"/>
  </r>
  <r>
    <x v="184"/>
    <x v="41"/>
    <x v="3"/>
    <n v="3602"/>
  </r>
  <r>
    <x v="184"/>
    <x v="41"/>
    <x v="4"/>
    <n v="6400"/>
  </r>
  <r>
    <x v="184"/>
    <x v="41"/>
    <x v="5"/>
    <n v="3027"/>
  </r>
  <r>
    <x v="184"/>
    <x v="42"/>
    <x v="0"/>
    <n v="7"/>
  </r>
  <r>
    <x v="184"/>
    <x v="42"/>
    <x v="1"/>
    <n v="317"/>
  </r>
  <r>
    <x v="184"/>
    <x v="42"/>
    <x v="2"/>
    <n v="9827"/>
  </r>
  <r>
    <x v="184"/>
    <x v="42"/>
    <x v="3"/>
    <n v="2871"/>
  </r>
  <r>
    <x v="184"/>
    <x v="42"/>
    <x v="4"/>
    <n v="4043"/>
  </r>
  <r>
    <x v="184"/>
    <x v="42"/>
    <x v="5"/>
    <n v="1751"/>
  </r>
  <r>
    <x v="184"/>
    <x v="43"/>
    <x v="0"/>
    <n v="18"/>
  </r>
  <r>
    <x v="184"/>
    <x v="43"/>
    <x v="1"/>
    <n v="890"/>
  </r>
  <r>
    <x v="184"/>
    <x v="43"/>
    <x v="2"/>
    <n v="27590"/>
  </r>
  <r>
    <x v="184"/>
    <x v="43"/>
    <x v="3"/>
    <n v="10313"/>
  </r>
  <r>
    <x v="184"/>
    <x v="43"/>
    <x v="4"/>
    <n v="17225"/>
  </r>
  <r>
    <x v="184"/>
    <x v="43"/>
    <x v="5"/>
    <n v="6638"/>
  </r>
  <r>
    <x v="184"/>
    <x v="44"/>
    <x v="0"/>
    <n v="69"/>
  </r>
  <r>
    <x v="184"/>
    <x v="44"/>
    <x v="1"/>
    <n v="5855"/>
  </r>
  <r>
    <x v="184"/>
    <x v="44"/>
    <x v="2"/>
    <n v="181505"/>
  </r>
  <r>
    <x v="184"/>
    <x v="44"/>
    <x v="3"/>
    <n v="127178"/>
  </r>
  <r>
    <x v="184"/>
    <x v="44"/>
    <x v="4"/>
    <n v="177925"/>
  </r>
  <r>
    <x v="184"/>
    <x v="44"/>
    <x v="5"/>
    <n v="84730"/>
  </r>
  <r>
    <x v="184"/>
    <x v="45"/>
    <x v="0"/>
    <n v="16"/>
  </r>
  <r>
    <x v="184"/>
    <x v="45"/>
    <x v="1"/>
    <n v="711"/>
  </r>
  <r>
    <x v="184"/>
    <x v="45"/>
    <x v="2"/>
    <n v="22041"/>
  </r>
  <r>
    <x v="184"/>
    <x v="45"/>
    <x v="3"/>
    <n v="6730"/>
  </r>
  <r>
    <x v="184"/>
    <x v="45"/>
    <x v="4"/>
    <n v="11645"/>
  </r>
  <r>
    <x v="184"/>
    <x v="45"/>
    <x v="5"/>
    <n v="5212"/>
  </r>
  <r>
    <x v="184"/>
    <x v="46"/>
    <x v="0"/>
    <n v="26"/>
  </r>
  <r>
    <x v="184"/>
    <x v="46"/>
    <x v="1"/>
    <n v="649"/>
  </r>
  <r>
    <x v="184"/>
    <x v="46"/>
    <x v="2"/>
    <n v="20119"/>
  </r>
  <r>
    <x v="184"/>
    <x v="46"/>
    <x v="3"/>
    <n v="2757"/>
  </r>
  <r>
    <x v="184"/>
    <x v="46"/>
    <x v="4"/>
    <n v="4533"/>
  </r>
  <r>
    <x v="184"/>
    <x v="46"/>
    <x v="5"/>
    <n v="3007"/>
  </r>
  <r>
    <x v="184"/>
    <x v="47"/>
    <x v="0"/>
    <n v="80"/>
  </r>
  <r>
    <x v="184"/>
    <x v="47"/>
    <x v="1"/>
    <n v="3975"/>
  </r>
  <r>
    <x v="184"/>
    <x v="47"/>
    <x v="2"/>
    <n v="123225"/>
  </r>
  <r>
    <x v="184"/>
    <x v="47"/>
    <x v="3"/>
    <n v="19487"/>
  </r>
  <r>
    <x v="184"/>
    <x v="47"/>
    <x v="4"/>
    <n v="29536"/>
  </r>
  <r>
    <x v="184"/>
    <x v="47"/>
    <x v="5"/>
    <n v="11636"/>
  </r>
  <r>
    <x v="184"/>
    <x v="48"/>
    <x v="0"/>
    <n v="65"/>
  </r>
  <r>
    <x v="184"/>
    <x v="48"/>
    <x v="1"/>
    <n v="2435"/>
  </r>
  <r>
    <x v="184"/>
    <x v="48"/>
    <x v="2"/>
    <n v="75485"/>
  </r>
  <r>
    <x v="184"/>
    <x v="48"/>
    <x v="3"/>
    <n v="30236"/>
  </r>
  <r>
    <x v="184"/>
    <x v="48"/>
    <x v="4"/>
    <n v="44598"/>
  </r>
  <r>
    <x v="184"/>
    <x v="48"/>
    <x v="5"/>
    <n v="17472"/>
  </r>
  <r>
    <x v="184"/>
    <x v="49"/>
    <x v="0"/>
    <n v="91"/>
  </r>
  <r>
    <x v="184"/>
    <x v="49"/>
    <x v="1"/>
    <n v="2873"/>
  </r>
  <r>
    <x v="184"/>
    <x v="49"/>
    <x v="2"/>
    <n v="89063"/>
  </r>
  <r>
    <x v="184"/>
    <x v="49"/>
    <x v="3"/>
    <n v="26664"/>
  </r>
  <r>
    <x v="184"/>
    <x v="49"/>
    <x v="4"/>
    <n v="42882"/>
  </r>
  <r>
    <x v="184"/>
    <x v="49"/>
    <x v="5"/>
    <n v="21921"/>
  </r>
  <r>
    <x v="184"/>
    <x v="50"/>
    <x v="0"/>
    <n v="38"/>
  </r>
  <r>
    <x v="184"/>
    <x v="50"/>
    <x v="1"/>
    <n v="1044"/>
  </r>
  <r>
    <x v="184"/>
    <x v="50"/>
    <x v="2"/>
    <n v="32364"/>
  </r>
  <r>
    <x v="184"/>
    <x v="50"/>
    <x v="3"/>
    <n v="11235"/>
  </r>
  <r>
    <x v="184"/>
    <x v="50"/>
    <x v="4"/>
    <n v="18705"/>
  </r>
  <r>
    <x v="184"/>
    <x v="50"/>
    <x v="5"/>
    <n v="9532"/>
  </r>
  <r>
    <x v="184"/>
    <x v="51"/>
    <x v="0"/>
    <n v="46"/>
  </r>
  <r>
    <x v="184"/>
    <x v="51"/>
    <x v="1"/>
    <n v="1348"/>
  </r>
  <r>
    <x v="184"/>
    <x v="51"/>
    <x v="2"/>
    <n v="41788"/>
  </r>
  <r>
    <x v="184"/>
    <x v="51"/>
    <x v="3"/>
    <n v="7023"/>
  </r>
  <r>
    <x v="184"/>
    <x v="51"/>
    <x v="4"/>
    <n v="11405"/>
  </r>
  <r>
    <x v="184"/>
    <x v="51"/>
    <x v="5"/>
    <n v="8120"/>
  </r>
  <r>
    <x v="184"/>
    <x v="52"/>
    <x v="0"/>
    <n v="28"/>
  </r>
  <r>
    <x v="184"/>
    <x v="52"/>
    <x v="1"/>
    <n v="908"/>
  </r>
  <r>
    <x v="184"/>
    <x v="52"/>
    <x v="2"/>
    <n v="28148"/>
  </r>
  <r>
    <x v="184"/>
    <x v="52"/>
    <x v="3"/>
    <n v="9159"/>
  </r>
  <r>
    <x v="184"/>
    <x v="52"/>
    <x v="4"/>
    <n v="15375"/>
  </r>
  <r>
    <x v="184"/>
    <x v="52"/>
    <x v="5"/>
    <n v="9988"/>
  </r>
  <r>
    <x v="184"/>
    <x v="53"/>
    <x v="0"/>
    <n v="65"/>
  </r>
  <r>
    <x v="184"/>
    <x v="53"/>
    <x v="1"/>
    <n v="2884"/>
  </r>
  <r>
    <x v="184"/>
    <x v="53"/>
    <x v="2"/>
    <n v="89404"/>
  </r>
  <r>
    <x v="184"/>
    <x v="53"/>
    <x v="3"/>
    <n v="28359"/>
  </r>
  <r>
    <x v="184"/>
    <x v="53"/>
    <x v="4"/>
    <n v="45648"/>
  </r>
  <r>
    <x v="184"/>
    <x v="53"/>
    <x v="5"/>
    <n v="29265"/>
  </r>
  <r>
    <x v="184"/>
    <x v="54"/>
    <x v="0"/>
    <n v="48"/>
  </r>
  <r>
    <x v="184"/>
    <x v="54"/>
    <x v="1"/>
    <n v="1589"/>
  </r>
  <r>
    <x v="184"/>
    <x v="54"/>
    <x v="2"/>
    <n v="49259"/>
  </r>
  <r>
    <x v="184"/>
    <x v="54"/>
    <x v="3"/>
    <n v="11034"/>
  </r>
  <r>
    <x v="184"/>
    <x v="54"/>
    <x v="4"/>
    <n v="21474"/>
  </r>
  <r>
    <x v="184"/>
    <x v="54"/>
    <x v="5"/>
    <n v="12412"/>
  </r>
  <r>
    <x v="184"/>
    <x v="55"/>
    <x v="0"/>
    <n v="19"/>
  </r>
  <r>
    <x v="184"/>
    <x v="55"/>
    <x v="1"/>
    <n v="1557"/>
  </r>
  <r>
    <x v="184"/>
    <x v="55"/>
    <x v="2"/>
    <n v="48267"/>
  </r>
  <r>
    <x v="184"/>
    <x v="55"/>
    <x v="3"/>
    <n v="2731"/>
  </r>
  <r>
    <x v="184"/>
    <x v="55"/>
    <x v="4"/>
    <n v="5031"/>
  </r>
  <r>
    <x v="184"/>
    <x v="55"/>
    <x v="5"/>
    <n v="2270"/>
  </r>
  <r>
    <x v="184"/>
    <x v="56"/>
    <x v="0"/>
    <n v="210"/>
  </r>
  <r>
    <x v="184"/>
    <x v="56"/>
    <x v="1"/>
    <n v="8778"/>
  </r>
  <r>
    <x v="184"/>
    <x v="56"/>
    <x v="2"/>
    <n v="272118"/>
  </r>
  <r>
    <x v="184"/>
    <x v="56"/>
    <x v="3"/>
    <n v="129284"/>
  </r>
  <r>
    <x v="184"/>
    <x v="56"/>
    <x v="4"/>
    <n v="200787"/>
  </r>
  <r>
    <x v="184"/>
    <x v="56"/>
    <x v="5"/>
    <n v="107584"/>
  </r>
  <r>
    <x v="184"/>
    <x v="57"/>
    <x v="0"/>
    <n v="18"/>
  </r>
  <r>
    <x v="184"/>
    <x v="57"/>
    <x v="1"/>
    <n v="518"/>
  </r>
  <r>
    <x v="184"/>
    <x v="57"/>
    <x v="2"/>
    <n v="16058"/>
  </r>
  <r>
    <x v="184"/>
    <x v="57"/>
    <x v="3"/>
    <n v="3727"/>
  </r>
  <r>
    <x v="184"/>
    <x v="57"/>
    <x v="4"/>
    <n v="5511"/>
  </r>
  <r>
    <x v="184"/>
    <x v="57"/>
    <x v="5"/>
    <n v="3361"/>
  </r>
  <r>
    <x v="184"/>
    <x v="58"/>
    <x v="0"/>
    <n v="37"/>
  </r>
  <r>
    <x v="184"/>
    <x v="58"/>
    <x v="1"/>
    <n v="1201"/>
  </r>
  <r>
    <x v="184"/>
    <x v="58"/>
    <x v="2"/>
    <n v="37231"/>
  </r>
  <r>
    <x v="184"/>
    <x v="58"/>
    <x v="3"/>
    <n v="7007"/>
  </r>
  <r>
    <x v="184"/>
    <x v="58"/>
    <x v="4"/>
    <n v="10779"/>
  </r>
  <r>
    <x v="184"/>
    <x v="58"/>
    <x v="5"/>
    <n v="4796"/>
  </r>
  <r>
    <x v="184"/>
    <x v="59"/>
    <x v="0"/>
    <n v="42"/>
  </r>
  <r>
    <x v="184"/>
    <x v="59"/>
    <x v="1"/>
    <n v="1359"/>
  </r>
  <r>
    <x v="184"/>
    <x v="59"/>
    <x v="2"/>
    <n v="42129"/>
  </r>
  <r>
    <x v="184"/>
    <x v="59"/>
    <x v="3"/>
    <n v="11726"/>
  </r>
  <r>
    <x v="184"/>
    <x v="59"/>
    <x v="4"/>
    <n v="18336"/>
  </r>
  <r>
    <x v="184"/>
    <x v="59"/>
    <x v="5"/>
    <n v="9972"/>
  </r>
  <r>
    <x v="184"/>
    <x v="60"/>
    <x v="0"/>
    <n v="36"/>
  </r>
  <r>
    <x v="184"/>
    <x v="60"/>
    <x v="1"/>
    <n v="2090"/>
  </r>
  <r>
    <x v="184"/>
    <x v="60"/>
    <x v="2"/>
    <n v="64790"/>
  </r>
  <r>
    <x v="184"/>
    <x v="60"/>
    <x v="3"/>
    <n v="28215"/>
  </r>
  <r>
    <x v="184"/>
    <x v="60"/>
    <x v="4"/>
    <n v="54653"/>
  </r>
  <r>
    <x v="184"/>
    <x v="60"/>
    <x v="5"/>
    <n v="42841"/>
  </r>
  <r>
    <x v="184"/>
    <x v="61"/>
    <x v="0"/>
    <n v="9"/>
  </r>
  <r>
    <x v="184"/>
    <x v="61"/>
    <x v="1"/>
    <n v="337"/>
  </r>
  <r>
    <x v="184"/>
    <x v="61"/>
    <x v="2"/>
    <n v="10447"/>
  </r>
  <r>
    <x v="184"/>
    <x v="61"/>
    <x v="3"/>
    <n v="1466"/>
  </r>
  <r>
    <x v="184"/>
    <x v="61"/>
    <x v="4"/>
    <n v="2045"/>
  </r>
  <r>
    <x v="184"/>
    <x v="61"/>
    <x v="5"/>
    <n v="1409"/>
  </r>
  <r>
    <x v="184"/>
    <x v="62"/>
    <x v="0"/>
    <n v="49"/>
  </r>
  <r>
    <x v="184"/>
    <x v="62"/>
    <x v="1"/>
    <n v="1923"/>
  </r>
  <r>
    <x v="184"/>
    <x v="62"/>
    <x v="2"/>
    <n v="59613"/>
  </r>
  <r>
    <x v="184"/>
    <x v="62"/>
    <x v="3"/>
    <n v="12372"/>
  </r>
  <r>
    <x v="184"/>
    <x v="62"/>
    <x v="4"/>
    <n v="22017"/>
  </r>
  <r>
    <x v="184"/>
    <x v="62"/>
    <x v="5"/>
    <n v="16159"/>
  </r>
  <r>
    <x v="184"/>
    <x v="63"/>
    <x v="0"/>
    <n v="53"/>
  </r>
  <r>
    <x v="184"/>
    <x v="63"/>
    <x v="1"/>
    <n v="2460"/>
  </r>
  <r>
    <x v="184"/>
    <x v="63"/>
    <x v="2"/>
    <n v="76260"/>
  </r>
  <r>
    <x v="184"/>
    <x v="63"/>
    <x v="3"/>
    <n v="9165"/>
  </r>
  <r>
    <x v="184"/>
    <x v="63"/>
    <x v="4"/>
    <n v="13929"/>
  </r>
  <r>
    <x v="184"/>
    <x v="63"/>
    <x v="5"/>
    <n v="7080"/>
  </r>
  <r>
    <x v="184"/>
    <x v="64"/>
    <x v="0"/>
    <n v="165"/>
  </r>
  <r>
    <x v="184"/>
    <x v="64"/>
    <x v="1"/>
    <n v="10604"/>
  </r>
  <r>
    <x v="184"/>
    <x v="64"/>
    <x v="2"/>
    <n v="328724"/>
  </r>
  <r>
    <x v="184"/>
    <x v="64"/>
    <x v="3"/>
    <n v="153435"/>
  </r>
  <r>
    <x v="184"/>
    <x v="64"/>
    <x v="4"/>
    <n v="268937"/>
  </r>
  <r>
    <x v="184"/>
    <x v="64"/>
    <x v="5"/>
    <n v="111766"/>
  </r>
  <r>
    <x v="184"/>
    <x v="65"/>
    <x v="0"/>
    <n v="78"/>
  </r>
  <r>
    <x v="184"/>
    <x v="65"/>
    <x v="1"/>
    <n v="2612"/>
  </r>
  <r>
    <x v="184"/>
    <x v="65"/>
    <x v="2"/>
    <n v="80972"/>
  </r>
  <r>
    <x v="184"/>
    <x v="65"/>
    <x v="3"/>
    <n v="42016"/>
  </r>
  <r>
    <x v="184"/>
    <x v="65"/>
    <x v="4"/>
    <n v="67406"/>
  </r>
  <r>
    <x v="184"/>
    <x v="65"/>
    <x v="5"/>
    <n v="36817"/>
  </r>
  <r>
    <x v="184"/>
    <x v="66"/>
    <x v="0"/>
    <n v="31"/>
  </r>
  <r>
    <x v="184"/>
    <x v="66"/>
    <x v="1"/>
    <n v="622"/>
  </r>
  <r>
    <x v="184"/>
    <x v="66"/>
    <x v="2"/>
    <n v="19282"/>
  </r>
  <r>
    <x v="184"/>
    <x v="66"/>
    <x v="3"/>
    <n v="3120"/>
  </r>
  <r>
    <x v="184"/>
    <x v="66"/>
    <x v="4"/>
    <n v="5048"/>
  </r>
  <r>
    <x v="184"/>
    <x v="66"/>
    <x v="5"/>
    <n v="2963"/>
  </r>
  <r>
    <x v="184"/>
    <x v="67"/>
    <x v="0"/>
    <n v="68"/>
  </r>
  <r>
    <x v="184"/>
    <x v="67"/>
    <x v="1"/>
    <n v="2935"/>
  </r>
  <r>
    <x v="184"/>
    <x v="67"/>
    <x v="2"/>
    <n v="90985"/>
  </r>
  <r>
    <x v="184"/>
    <x v="67"/>
    <x v="3"/>
    <n v="23822"/>
  </r>
  <r>
    <x v="184"/>
    <x v="67"/>
    <x v="4"/>
    <n v="41460"/>
  </r>
  <r>
    <x v="184"/>
    <x v="67"/>
    <x v="5"/>
    <n v="23594"/>
  </r>
  <r>
    <x v="184"/>
    <x v="68"/>
    <x v="0"/>
    <n v="8"/>
  </r>
  <r>
    <x v="184"/>
    <x v="68"/>
    <x v="1"/>
    <n v="181"/>
  </r>
  <r>
    <x v="184"/>
    <x v="68"/>
    <x v="2"/>
    <n v="5611"/>
  </r>
  <r>
    <x v="184"/>
    <x v="68"/>
    <x v="3"/>
    <n v="2345"/>
  </r>
  <r>
    <x v="184"/>
    <x v="68"/>
    <x v="4"/>
    <n v="3257"/>
  </r>
  <r>
    <x v="184"/>
    <x v="68"/>
    <x v="5"/>
    <n v="1750"/>
  </r>
  <r>
    <x v="184"/>
    <x v="69"/>
    <x v="0"/>
    <n v="40"/>
  </r>
  <r>
    <x v="184"/>
    <x v="69"/>
    <x v="1"/>
    <n v="1241"/>
  </r>
  <r>
    <x v="184"/>
    <x v="69"/>
    <x v="2"/>
    <n v="38471"/>
  </r>
  <r>
    <x v="184"/>
    <x v="69"/>
    <x v="3"/>
    <n v="14928"/>
  </r>
  <r>
    <x v="184"/>
    <x v="69"/>
    <x v="4"/>
    <n v="22514"/>
  </r>
  <r>
    <x v="184"/>
    <x v="69"/>
    <x v="5"/>
    <n v="12265"/>
  </r>
  <r>
    <x v="184"/>
    <x v="70"/>
    <x v="0"/>
    <n v="3028"/>
  </r>
  <r>
    <x v="184"/>
    <x v="70"/>
    <x v="1"/>
    <n v="136442"/>
  </r>
  <r>
    <x v="184"/>
    <x v="70"/>
    <x v="2"/>
    <n v="4229702"/>
  </r>
  <r>
    <x v="184"/>
    <x v="70"/>
    <x v="3"/>
    <n v="1587387"/>
  </r>
  <r>
    <x v="184"/>
    <x v="70"/>
    <x v="4"/>
    <n v="2541156"/>
  </r>
  <r>
    <x v="184"/>
    <x v="70"/>
    <x v="5"/>
    <n v="1278308"/>
  </r>
  <r>
    <x v="185"/>
    <x v="0"/>
    <x v="0"/>
    <n v="143"/>
  </r>
  <r>
    <x v="185"/>
    <x v="0"/>
    <x v="1"/>
    <n v="5620"/>
  </r>
  <r>
    <x v="185"/>
    <x v="0"/>
    <x v="2"/>
    <n v="168600"/>
  </r>
  <r>
    <x v="185"/>
    <x v="0"/>
    <x v="3"/>
    <n v="30513"/>
  </r>
  <r>
    <x v="185"/>
    <x v="0"/>
    <x v="4"/>
    <n v="52371"/>
  </r>
  <r>
    <x v="185"/>
    <x v="0"/>
    <x v="5"/>
    <n v="22947"/>
  </r>
  <r>
    <x v="185"/>
    <x v="1"/>
    <x v="0"/>
    <n v="53"/>
  </r>
  <r>
    <x v="185"/>
    <x v="1"/>
    <x v="1"/>
    <n v="2454"/>
  </r>
  <r>
    <x v="185"/>
    <x v="1"/>
    <x v="2"/>
    <n v="73620"/>
  </r>
  <r>
    <x v="185"/>
    <x v="1"/>
    <x v="3"/>
    <n v="15816"/>
  </r>
  <r>
    <x v="185"/>
    <x v="1"/>
    <x v="4"/>
    <n v="25259"/>
  </r>
  <r>
    <x v="185"/>
    <x v="1"/>
    <x v="5"/>
    <n v="13097"/>
  </r>
  <r>
    <x v="185"/>
    <x v="2"/>
    <x v="0"/>
    <n v="18"/>
  </r>
  <r>
    <x v="185"/>
    <x v="2"/>
    <x v="1"/>
    <n v="1084"/>
  </r>
  <r>
    <x v="185"/>
    <x v="2"/>
    <x v="2"/>
    <n v="32520"/>
  </r>
  <r>
    <x v="185"/>
    <x v="2"/>
    <x v="3"/>
    <n v="2284"/>
  </r>
  <r>
    <x v="185"/>
    <x v="2"/>
    <x v="4"/>
    <n v="4069"/>
  </r>
  <r>
    <x v="185"/>
    <x v="2"/>
    <x v="5"/>
    <n v="2053"/>
  </r>
  <r>
    <x v="185"/>
    <x v="3"/>
    <x v="0"/>
    <n v="40"/>
  </r>
  <r>
    <x v="185"/>
    <x v="3"/>
    <x v="1"/>
    <n v="1898"/>
  </r>
  <r>
    <x v="185"/>
    <x v="3"/>
    <x v="2"/>
    <n v="56940"/>
  </r>
  <r>
    <x v="185"/>
    <x v="3"/>
    <x v="3"/>
    <n v="10296"/>
  </r>
  <r>
    <x v="185"/>
    <x v="3"/>
    <x v="4"/>
    <n v="20551"/>
  </r>
  <r>
    <x v="185"/>
    <x v="3"/>
    <x v="5"/>
    <n v="8873"/>
  </r>
  <r>
    <x v="185"/>
    <x v="4"/>
    <x v="0"/>
    <n v="25"/>
  </r>
  <r>
    <x v="185"/>
    <x v="4"/>
    <x v="1"/>
    <n v="904"/>
  </r>
  <r>
    <x v="185"/>
    <x v="4"/>
    <x v="2"/>
    <n v="27120"/>
  </r>
  <r>
    <x v="185"/>
    <x v="4"/>
    <x v="3"/>
    <n v="11423"/>
  </r>
  <r>
    <x v="185"/>
    <x v="4"/>
    <x v="4"/>
    <n v="19971"/>
  </r>
  <r>
    <x v="185"/>
    <x v="4"/>
    <x v="5"/>
    <n v="9873"/>
  </r>
  <r>
    <x v="185"/>
    <x v="5"/>
    <x v="0"/>
    <n v="9"/>
  </r>
  <r>
    <x v="185"/>
    <x v="5"/>
    <x v="1"/>
    <n v="253"/>
  </r>
  <r>
    <x v="185"/>
    <x v="5"/>
    <x v="2"/>
    <n v="7590"/>
  </r>
  <r>
    <x v="185"/>
    <x v="5"/>
    <x v="3"/>
    <n v="3551"/>
  </r>
  <r>
    <x v="185"/>
    <x v="5"/>
    <x v="4"/>
    <n v="6044"/>
  </r>
  <r>
    <x v="185"/>
    <x v="5"/>
    <x v="5"/>
    <n v="2743"/>
  </r>
  <r>
    <x v="185"/>
    <x v="6"/>
    <x v="0"/>
    <n v="153"/>
  </r>
  <r>
    <x v="185"/>
    <x v="6"/>
    <x v="1"/>
    <n v="12641"/>
  </r>
  <r>
    <x v="185"/>
    <x v="6"/>
    <x v="2"/>
    <n v="379230"/>
  </r>
  <r>
    <x v="185"/>
    <x v="6"/>
    <x v="3"/>
    <n v="230251"/>
  </r>
  <r>
    <x v="185"/>
    <x v="6"/>
    <x v="4"/>
    <n v="345061"/>
  </r>
  <r>
    <x v="185"/>
    <x v="6"/>
    <x v="5"/>
    <n v="174775"/>
  </r>
  <r>
    <x v="185"/>
    <x v="7"/>
    <x v="0"/>
    <n v="45"/>
  </r>
  <r>
    <x v="185"/>
    <x v="7"/>
    <x v="1"/>
    <n v="2637"/>
  </r>
  <r>
    <x v="185"/>
    <x v="7"/>
    <x v="2"/>
    <n v="79110"/>
  </r>
  <r>
    <x v="185"/>
    <x v="7"/>
    <x v="3"/>
    <n v="53461"/>
  </r>
  <r>
    <x v="185"/>
    <x v="7"/>
    <x v="4"/>
    <n v="88427"/>
  </r>
  <r>
    <x v="185"/>
    <x v="7"/>
    <x v="5"/>
    <n v="63067"/>
  </r>
  <r>
    <x v="185"/>
    <x v="8"/>
    <x v="0"/>
    <n v="7"/>
  </r>
  <r>
    <x v="185"/>
    <x v="8"/>
    <x v="1"/>
    <n v="87"/>
  </r>
  <r>
    <x v="185"/>
    <x v="8"/>
    <x v="2"/>
    <n v="2610"/>
  </r>
  <r>
    <x v="185"/>
    <x v="8"/>
    <x v="3"/>
    <n v="1568"/>
  </r>
  <r>
    <x v="185"/>
    <x v="8"/>
    <x v="4"/>
    <n v="3185"/>
  </r>
  <r>
    <x v="185"/>
    <x v="8"/>
    <x v="5"/>
    <n v="1279"/>
  </r>
  <r>
    <x v="185"/>
    <x v="9"/>
    <x v="0"/>
    <n v="19"/>
  </r>
  <r>
    <x v="185"/>
    <x v="9"/>
    <x v="1"/>
    <n v="1060"/>
  </r>
  <r>
    <x v="185"/>
    <x v="9"/>
    <x v="2"/>
    <n v="31800"/>
  </r>
  <r>
    <x v="185"/>
    <x v="9"/>
    <x v="3"/>
    <n v="5038"/>
  </r>
  <r>
    <x v="185"/>
    <x v="9"/>
    <x v="4"/>
    <n v="7887"/>
  </r>
  <r>
    <x v="185"/>
    <x v="9"/>
    <x v="5"/>
    <n v="4247"/>
  </r>
  <r>
    <x v="185"/>
    <x v="10"/>
    <x v="0"/>
    <n v="92"/>
  </r>
  <r>
    <x v="185"/>
    <x v="10"/>
    <x v="1"/>
    <n v="4188"/>
  </r>
  <r>
    <x v="185"/>
    <x v="10"/>
    <x v="2"/>
    <n v="125640"/>
  </r>
  <r>
    <x v="185"/>
    <x v="10"/>
    <x v="3"/>
    <n v="14721"/>
  </r>
  <r>
    <x v="185"/>
    <x v="10"/>
    <x v="4"/>
    <n v="25280"/>
  </r>
  <r>
    <x v="185"/>
    <x v="10"/>
    <x v="5"/>
    <n v="12500"/>
  </r>
  <r>
    <x v="185"/>
    <x v="11"/>
    <x v="0"/>
    <n v="15"/>
  </r>
  <r>
    <x v="185"/>
    <x v="11"/>
    <x v="1"/>
    <n v="721"/>
  </r>
  <r>
    <x v="185"/>
    <x v="11"/>
    <x v="2"/>
    <n v="21630"/>
  </r>
  <r>
    <x v="185"/>
    <x v="11"/>
    <x v="3"/>
    <n v="4845"/>
  </r>
  <r>
    <x v="185"/>
    <x v="11"/>
    <x v="4"/>
    <n v="8176"/>
  </r>
  <r>
    <x v="185"/>
    <x v="11"/>
    <x v="5"/>
    <n v="4331"/>
  </r>
  <r>
    <x v="185"/>
    <x v="12"/>
    <x v="0"/>
    <n v="20"/>
  </r>
  <r>
    <x v="185"/>
    <x v="12"/>
    <x v="1"/>
    <n v="921"/>
  </r>
  <r>
    <x v="185"/>
    <x v="12"/>
    <x v="2"/>
    <n v="27630"/>
  </r>
  <r>
    <x v="185"/>
    <x v="12"/>
    <x v="3"/>
    <n v="4964"/>
  </r>
  <r>
    <x v="185"/>
    <x v="12"/>
    <x v="4"/>
    <n v="8226"/>
  </r>
  <r>
    <x v="185"/>
    <x v="12"/>
    <x v="5"/>
    <n v="4173"/>
  </r>
  <r>
    <x v="185"/>
    <x v="13"/>
    <x v="0"/>
    <n v="11"/>
  </r>
  <r>
    <x v="185"/>
    <x v="13"/>
    <x v="1"/>
    <n v="321"/>
  </r>
  <r>
    <x v="185"/>
    <x v="13"/>
    <x v="2"/>
    <n v="9630"/>
  </r>
  <r>
    <x v="185"/>
    <x v="13"/>
    <x v="3"/>
    <n v="4434"/>
  </r>
  <r>
    <x v="185"/>
    <x v="13"/>
    <x v="4"/>
    <n v="6880"/>
  </r>
  <r>
    <x v="185"/>
    <x v="13"/>
    <x v="5"/>
    <n v="3604"/>
  </r>
  <r>
    <x v="185"/>
    <x v="14"/>
    <x v="0"/>
    <n v="54"/>
  </r>
  <r>
    <x v="185"/>
    <x v="14"/>
    <x v="1"/>
    <n v="1878"/>
  </r>
  <r>
    <x v="185"/>
    <x v="14"/>
    <x v="2"/>
    <n v="56340"/>
  </r>
  <r>
    <x v="185"/>
    <x v="14"/>
    <x v="3"/>
    <n v="36103"/>
  </r>
  <r>
    <x v="185"/>
    <x v="14"/>
    <x v="4"/>
    <n v="56566"/>
  </r>
  <r>
    <x v="185"/>
    <x v="14"/>
    <x v="5"/>
    <n v="29288"/>
  </r>
  <r>
    <x v="185"/>
    <x v="15"/>
    <x v="0"/>
    <n v="23"/>
  </r>
  <r>
    <x v="185"/>
    <x v="15"/>
    <x v="1"/>
    <n v="1047"/>
  </r>
  <r>
    <x v="185"/>
    <x v="15"/>
    <x v="2"/>
    <n v="31410"/>
  </r>
  <r>
    <x v="185"/>
    <x v="15"/>
    <x v="3"/>
    <n v="7467"/>
  </r>
  <r>
    <x v="185"/>
    <x v="15"/>
    <x v="4"/>
    <n v="11037"/>
  </r>
  <r>
    <x v="185"/>
    <x v="15"/>
    <x v="5"/>
    <n v="5970"/>
  </r>
  <r>
    <x v="185"/>
    <x v="16"/>
    <x v="0"/>
    <n v="8"/>
  </r>
  <r>
    <x v="185"/>
    <x v="16"/>
    <x v="1"/>
    <n v="261"/>
  </r>
  <r>
    <x v="185"/>
    <x v="16"/>
    <x v="2"/>
    <n v="7830"/>
  </r>
  <r>
    <x v="185"/>
    <x v="16"/>
    <x v="3"/>
    <n v="1042"/>
  </r>
  <r>
    <x v="185"/>
    <x v="16"/>
    <x v="4"/>
    <n v="2126"/>
  </r>
  <r>
    <x v="185"/>
    <x v="16"/>
    <x v="5"/>
    <n v="1039"/>
  </r>
  <r>
    <x v="185"/>
    <x v="17"/>
    <x v="0"/>
    <n v="9"/>
  </r>
  <r>
    <x v="185"/>
    <x v="17"/>
    <x v="1"/>
    <n v="194"/>
  </r>
  <r>
    <x v="185"/>
    <x v="17"/>
    <x v="2"/>
    <n v="5820"/>
  </r>
  <r>
    <x v="185"/>
    <x v="17"/>
    <x v="3"/>
    <n v="2071"/>
  </r>
  <r>
    <x v="185"/>
    <x v="17"/>
    <x v="4"/>
    <n v="3241"/>
  </r>
  <r>
    <x v="185"/>
    <x v="17"/>
    <x v="5"/>
    <n v="1754"/>
  </r>
  <r>
    <x v="185"/>
    <x v="18"/>
    <x v="0"/>
    <n v="18"/>
  </r>
  <r>
    <x v="185"/>
    <x v="18"/>
    <x v="1"/>
    <n v="666"/>
  </r>
  <r>
    <x v="185"/>
    <x v="18"/>
    <x v="2"/>
    <n v="19980"/>
  </r>
  <r>
    <x v="185"/>
    <x v="18"/>
    <x v="3"/>
    <n v="3943"/>
  </r>
  <r>
    <x v="185"/>
    <x v="18"/>
    <x v="4"/>
    <n v="6829"/>
  </r>
  <r>
    <x v="185"/>
    <x v="18"/>
    <x v="5"/>
    <n v="4646"/>
  </r>
  <r>
    <x v="185"/>
    <x v="19"/>
    <x v="0"/>
    <n v="94"/>
  </r>
  <r>
    <x v="185"/>
    <x v="19"/>
    <x v="1"/>
    <n v="3883"/>
  </r>
  <r>
    <x v="185"/>
    <x v="19"/>
    <x v="2"/>
    <n v="116490"/>
  </r>
  <r>
    <x v="185"/>
    <x v="19"/>
    <x v="3"/>
    <n v="34231"/>
  </r>
  <r>
    <x v="185"/>
    <x v="19"/>
    <x v="4"/>
    <n v="64582"/>
  </r>
  <r>
    <x v="185"/>
    <x v="19"/>
    <x v="5"/>
    <n v="37554"/>
  </r>
  <r>
    <x v="185"/>
    <x v="20"/>
    <x v="0"/>
    <n v="23"/>
  </r>
  <r>
    <x v="185"/>
    <x v="20"/>
    <x v="1"/>
    <n v="1912"/>
  </r>
  <r>
    <x v="185"/>
    <x v="20"/>
    <x v="2"/>
    <n v="57360"/>
  </r>
  <r>
    <x v="185"/>
    <x v="20"/>
    <x v="3"/>
    <n v="7381"/>
  </r>
  <r>
    <x v="185"/>
    <x v="20"/>
    <x v="4"/>
    <n v="13845"/>
  </r>
  <r>
    <x v="185"/>
    <x v="20"/>
    <x v="5"/>
    <n v="4058"/>
  </r>
  <r>
    <x v="185"/>
    <x v="21"/>
    <x v="0"/>
    <n v="66"/>
  </r>
  <r>
    <x v="185"/>
    <x v="21"/>
    <x v="1"/>
    <n v="2731"/>
  </r>
  <r>
    <x v="185"/>
    <x v="21"/>
    <x v="2"/>
    <n v="81930"/>
  </r>
  <r>
    <x v="185"/>
    <x v="21"/>
    <x v="3"/>
    <n v="35635"/>
  </r>
  <r>
    <x v="185"/>
    <x v="21"/>
    <x v="4"/>
    <n v="55489"/>
  </r>
  <r>
    <x v="185"/>
    <x v="21"/>
    <x v="5"/>
    <n v="23707"/>
  </r>
  <r>
    <x v="185"/>
    <x v="22"/>
    <x v="0"/>
    <n v="117"/>
  </r>
  <r>
    <x v="185"/>
    <x v="22"/>
    <x v="1"/>
    <n v="6503"/>
  </r>
  <r>
    <x v="185"/>
    <x v="22"/>
    <x v="2"/>
    <n v="195090"/>
  </r>
  <r>
    <x v="185"/>
    <x v="22"/>
    <x v="3"/>
    <n v="76190"/>
  </r>
  <r>
    <x v="185"/>
    <x v="22"/>
    <x v="4"/>
    <n v="148716"/>
  </r>
  <r>
    <x v="185"/>
    <x v="22"/>
    <x v="5"/>
    <n v="76611"/>
  </r>
  <r>
    <x v="185"/>
    <x v="23"/>
    <x v="0"/>
    <n v="33"/>
  </r>
  <r>
    <x v="185"/>
    <x v="23"/>
    <x v="1"/>
    <n v="1707"/>
  </r>
  <r>
    <x v="185"/>
    <x v="23"/>
    <x v="2"/>
    <n v="51210"/>
  </r>
  <r>
    <x v="185"/>
    <x v="23"/>
    <x v="3"/>
    <n v="6581"/>
  </r>
  <r>
    <x v="185"/>
    <x v="23"/>
    <x v="4"/>
    <n v="12504"/>
  </r>
  <r>
    <x v="185"/>
    <x v="23"/>
    <x v="5"/>
    <n v="5616"/>
  </r>
  <r>
    <x v="185"/>
    <x v="24"/>
    <x v="0"/>
    <n v="15"/>
  </r>
  <r>
    <x v="185"/>
    <x v="24"/>
    <x v="1"/>
    <n v="999"/>
  </r>
  <r>
    <x v="185"/>
    <x v="24"/>
    <x v="2"/>
    <n v="29970"/>
  </r>
  <r>
    <x v="185"/>
    <x v="24"/>
    <x v="3"/>
    <n v="3606"/>
  </r>
  <r>
    <x v="185"/>
    <x v="24"/>
    <x v="4"/>
    <n v="7128"/>
  </r>
  <r>
    <x v="185"/>
    <x v="24"/>
    <x v="5"/>
    <n v="2019"/>
  </r>
  <r>
    <x v="185"/>
    <x v="25"/>
    <x v="0"/>
    <n v="33"/>
  </r>
  <r>
    <x v="185"/>
    <x v="25"/>
    <x v="1"/>
    <n v="1083"/>
  </r>
  <r>
    <x v="185"/>
    <x v="25"/>
    <x v="2"/>
    <n v="32490"/>
  </r>
  <r>
    <x v="185"/>
    <x v="25"/>
    <x v="3"/>
    <n v="9033"/>
  </r>
  <r>
    <x v="185"/>
    <x v="25"/>
    <x v="4"/>
    <n v="15897"/>
  </r>
  <r>
    <x v="185"/>
    <x v="25"/>
    <x v="5"/>
    <n v="7761"/>
  </r>
  <r>
    <x v="185"/>
    <x v="26"/>
    <x v="0"/>
    <n v="9"/>
  </r>
  <r>
    <x v="185"/>
    <x v="26"/>
    <x v="1"/>
    <n v="334"/>
  </r>
  <r>
    <x v="185"/>
    <x v="26"/>
    <x v="2"/>
    <n v="10020"/>
  </r>
  <r>
    <x v="185"/>
    <x v="26"/>
    <x v="3"/>
    <n v="1839"/>
  </r>
  <r>
    <x v="185"/>
    <x v="26"/>
    <x v="4"/>
    <n v="3008"/>
  </r>
  <r>
    <x v="185"/>
    <x v="26"/>
    <x v="5"/>
    <n v="1514"/>
  </r>
  <r>
    <x v="185"/>
    <x v="27"/>
    <x v="0"/>
    <n v="50"/>
  </r>
  <r>
    <x v="185"/>
    <x v="27"/>
    <x v="1"/>
    <n v="1373"/>
  </r>
  <r>
    <x v="185"/>
    <x v="27"/>
    <x v="2"/>
    <n v="41190"/>
  </r>
  <r>
    <x v="185"/>
    <x v="27"/>
    <x v="3"/>
    <n v="13475"/>
  </r>
  <r>
    <x v="185"/>
    <x v="27"/>
    <x v="4"/>
    <n v="22474"/>
  </r>
  <r>
    <x v="185"/>
    <x v="27"/>
    <x v="5"/>
    <n v="8522"/>
  </r>
  <r>
    <x v="185"/>
    <x v="28"/>
    <x v="0"/>
    <n v="49"/>
  </r>
  <r>
    <x v="185"/>
    <x v="28"/>
    <x v="1"/>
    <n v="1972"/>
  </r>
  <r>
    <x v="185"/>
    <x v="28"/>
    <x v="2"/>
    <n v="59160"/>
  </r>
  <r>
    <x v="185"/>
    <x v="28"/>
    <x v="3"/>
    <n v="27615"/>
  </r>
  <r>
    <x v="185"/>
    <x v="28"/>
    <x v="4"/>
    <n v="46708"/>
  </r>
  <r>
    <x v="185"/>
    <x v="28"/>
    <x v="5"/>
    <n v="21087"/>
  </r>
  <r>
    <x v="185"/>
    <x v="29"/>
    <x v="0"/>
    <n v="8"/>
  </r>
  <r>
    <x v="185"/>
    <x v="29"/>
    <x v="1"/>
    <n v="168"/>
  </r>
  <r>
    <x v="185"/>
    <x v="29"/>
    <x v="2"/>
    <n v="5040"/>
  </r>
  <r>
    <x v="185"/>
    <x v="29"/>
    <x v="3"/>
    <n v="748"/>
  </r>
  <r>
    <x v="185"/>
    <x v="29"/>
    <x v="4"/>
    <n v="1523"/>
  </r>
  <r>
    <x v="185"/>
    <x v="29"/>
    <x v="5"/>
    <n v="667"/>
  </r>
  <r>
    <x v="185"/>
    <x v="30"/>
    <x v="0"/>
    <n v="52"/>
  </r>
  <r>
    <x v="185"/>
    <x v="30"/>
    <x v="1"/>
    <n v="2143"/>
  </r>
  <r>
    <x v="185"/>
    <x v="30"/>
    <x v="2"/>
    <n v="64290"/>
  </r>
  <r>
    <x v="185"/>
    <x v="30"/>
    <x v="3"/>
    <n v="19963"/>
  </r>
  <r>
    <x v="185"/>
    <x v="30"/>
    <x v="4"/>
    <n v="30266"/>
  </r>
  <r>
    <x v="185"/>
    <x v="30"/>
    <x v="5"/>
    <n v="16074"/>
  </r>
  <r>
    <x v="185"/>
    <x v="31"/>
    <x v="0"/>
    <n v="8"/>
  </r>
  <r>
    <x v="185"/>
    <x v="31"/>
    <x v="1"/>
    <n v="249"/>
  </r>
  <r>
    <x v="185"/>
    <x v="31"/>
    <x v="2"/>
    <n v="7470"/>
  </r>
  <r>
    <x v="185"/>
    <x v="31"/>
    <x v="3"/>
    <n v="1248"/>
  </r>
  <r>
    <x v="185"/>
    <x v="31"/>
    <x v="4"/>
    <n v="2184"/>
  </r>
  <r>
    <x v="185"/>
    <x v="31"/>
    <x v="5"/>
    <n v="1216"/>
  </r>
  <r>
    <x v="185"/>
    <x v="32"/>
    <x v="0"/>
    <n v="20"/>
  </r>
  <r>
    <x v="185"/>
    <x v="32"/>
    <x v="1"/>
    <n v="518"/>
  </r>
  <r>
    <x v="185"/>
    <x v="32"/>
    <x v="2"/>
    <n v="15540"/>
  </r>
  <r>
    <x v="185"/>
    <x v="32"/>
    <x v="3"/>
    <n v="3862"/>
  </r>
  <r>
    <x v="185"/>
    <x v="32"/>
    <x v="4"/>
    <n v="6061"/>
  </r>
  <r>
    <x v="185"/>
    <x v="32"/>
    <x v="5"/>
    <n v="2450"/>
  </r>
  <r>
    <x v="185"/>
    <x v="33"/>
    <x v="0"/>
    <n v="50"/>
  </r>
  <r>
    <x v="185"/>
    <x v="33"/>
    <x v="1"/>
    <n v="2120"/>
  </r>
  <r>
    <x v="185"/>
    <x v="33"/>
    <x v="2"/>
    <n v="63600"/>
  </r>
  <r>
    <x v="185"/>
    <x v="33"/>
    <x v="3"/>
    <n v="16474"/>
  </r>
  <r>
    <x v="185"/>
    <x v="33"/>
    <x v="4"/>
    <n v="27170"/>
  </r>
  <r>
    <x v="185"/>
    <x v="33"/>
    <x v="5"/>
    <n v="16704"/>
  </r>
  <r>
    <x v="185"/>
    <x v="34"/>
    <x v="0"/>
    <n v="28"/>
  </r>
  <r>
    <x v="185"/>
    <x v="34"/>
    <x v="1"/>
    <n v="886"/>
  </r>
  <r>
    <x v="185"/>
    <x v="34"/>
    <x v="2"/>
    <n v="26580"/>
  </r>
  <r>
    <x v="185"/>
    <x v="34"/>
    <x v="3"/>
    <n v="7586"/>
  </r>
  <r>
    <x v="185"/>
    <x v="34"/>
    <x v="4"/>
    <n v="12917"/>
  </r>
  <r>
    <x v="185"/>
    <x v="34"/>
    <x v="5"/>
    <n v="6751"/>
  </r>
  <r>
    <x v="185"/>
    <x v="35"/>
    <x v="0"/>
    <n v="10"/>
  </r>
  <r>
    <x v="185"/>
    <x v="35"/>
    <x v="1"/>
    <n v="176"/>
  </r>
  <r>
    <x v="185"/>
    <x v="35"/>
    <x v="2"/>
    <n v="5280"/>
  </r>
  <r>
    <x v="185"/>
    <x v="35"/>
    <x v="3"/>
    <n v="1738"/>
  </r>
  <r>
    <x v="185"/>
    <x v="35"/>
    <x v="4"/>
    <n v="2799"/>
  </r>
  <r>
    <x v="185"/>
    <x v="35"/>
    <x v="5"/>
    <n v="2081"/>
  </r>
  <r>
    <x v="185"/>
    <x v="36"/>
    <x v="0"/>
    <n v="13"/>
  </r>
  <r>
    <x v="185"/>
    <x v="36"/>
    <x v="1"/>
    <n v="371"/>
  </r>
  <r>
    <x v="185"/>
    <x v="36"/>
    <x v="2"/>
    <n v="11130"/>
  </r>
  <r>
    <x v="185"/>
    <x v="36"/>
    <x v="3"/>
    <n v="2152"/>
  </r>
  <r>
    <x v="185"/>
    <x v="36"/>
    <x v="4"/>
    <n v="3471"/>
  </r>
  <r>
    <x v="185"/>
    <x v="36"/>
    <x v="5"/>
    <n v="1794"/>
  </r>
  <r>
    <x v="185"/>
    <x v="37"/>
    <x v="0"/>
    <n v="49"/>
  </r>
  <r>
    <x v="185"/>
    <x v="37"/>
    <x v="1"/>
    <n v="1389"/>
  </r>
  <r>
    <x v="185"/>
    <x v="37"/>
    <x v="2"/>
    <n v="41670"/>
  </r>
  <r>
    <x v="185"/>
    <x v="37"/>
    <x v="3"/>
    <n v="19749"/>
  </r>
  <r>
    <x v="185"/>
    <x v="37"/>
    <x v="4"/>
    <n v="29593"/>
  </r>
  <r>
    <x v="185"/>
    <x v="37"/>
    <x v="5"/>
    <n v="18699"/>
  </r>
  <r>
    <x v="185"/>
    <x v="38"/>
    <x v="0"/>
    <n v="15"/>
  </r>
  <r>
    <x v="185"/>
    <x v="38"/>
    <x v="1"/>
    <n v="334"/>
  </r>
  <r>
    <x v="185"/>
    <x v="38"/>
    <x v="2"/>
    <n v="10020"/>
  </r>
  <r>
    <x v="185"/>
    <x v="38"/>
    <x v="3"/>
    <n v="1822"/>
  </r>
  <r>
    <x v="185"/>
    <x v="38"/>
    <x v="4"/>
    <n v="2817"/>
  </r>
  <r>
    <x v="185"/>
    <x v="38"/>
    <x v="5"/>
    <n v="1365"/>
  </r>
  <r>
    <x v="185"/>
    <x v="39"/>
    <x v="0"/>
    <n v="18"/>
  </r>
  <r>
    <x v="185"/>
    <x v="39"/>
    <x v="1"/>
    <n v="915"/>
  </r>
  <r>
    <x v="185"/>
    <x v="39"/>
    <x v="2"/>
    <n v="27450"/>
  </r>
  <r>
    <x v="185"/>
    <x v="39"/>
    <x v="3"/>
    <n v="3566"/>
  </r>
  <r>
    <x v="185"/>
    <x v="39"/>
    <x v="4"/>
    <n v="5654"/>
  </r>
  <r>
    <x v="185"/>
    <x v="39"/>
    <x v="5"/>
    <n v="2899"/>
  </r>
  <r>
    <x v="185"/>
    <x v="40"/>
    <x v="0"/>
    <n v="21"/>
  </r>
  <r>
    <x v="185"/>
    <x v="40"/>
    <x v="1"/>
    <n v="1013"/>
  </r>
  <r>
    <x v="185"/>
    <x v="40"/>
    <x v="2"/>
    <n v="30390"/>
  </r>
  <r>
    <x v="185"/>
    <x v="40"/>
    <x v="3"/>
    <n v="4553"/>
  </r>
  <r>
    <x v="185"/>
    <x v="40"/>
    <x v="4"/>
    <n v="8297"/>
  </r>
  <r>
    <x v="185"/>
    <x v="40"/>
    <x v="5"/>
    <n v="3853"/>
  </r>
  <r>
    <x v="185"/>
    <x v="41"/>
    <x v="0"/>
    <n v="7"/>
  </r>
  <r>
    <x v="185"/>
    <x v="41"/>
    <x v="1"/>
    <n v="196"/>
  </r>
  <r>
    <x v="185"/>
    <x v="41"/>
    <x v="2"/>
    <n v="5880"/>
  </r>
  <r>
    <x v="185"/>
    <x v="41"/>
    <x v="3"/>
    <n v="3271"/>
  </r>
  <r>
    <x v="185"/>
    <x v="41"/>
    <x v="4"/>
    <n v="5712"/>
  </r>
  <r>
    <x v="185"/>
    <x v="41"/>
    <x v="5"/>
    <n v="2701"/>
  </r>
  <r>
    <x v="185"/>
    <x v="42"/>
    <x v="0"/>
    <n v="7"/>
  </r>
  <r>
    <x v="185"/>
    <x v="42"/>
    <x v="1"/>
    <n v="317"/>
  </r>
  <r>
    <x v="185"/>
    <x v="42"/>
    <x v="2"/>
    <n v="9510"/>
  </r>
  <r>
    <x v="185"/>
    <x v="42"/>
    <x v="3"/>
    <n v="3009"/>
  </r>
  <r>
    <x v="185"/>
    <x v="42"/>
    <x v="4"/>
    <n v="4440"/>
  </r>
  <r>
    <x v="185"/>
    <x v="42"/>
    <x v="5"/>
    <n v="1650"/>
  </r>
  <r>
    <x v="185"/>
    <x v="43"/>
    <x v="0"/>
    <n v="19"/>
  </r>
  <r>
    <x v="185"/>
    <x v="43"/>
    <x v="1"/>
    <n v="910"/>
  </r>
  <r>
    <x v="185"/>
    <x v="43"/>
    <x v="2"/>
    <n v="27300"/>
  </r>
  <r>
    <x v="185"/>
    <x v="43"/>
    <x v="3"/>
    <n v="9966"/>
  </r>
  <r>
    <x v="185"/>
    <x v="43"/>
    <x v="4"/>
    <n v="17281"/>
  </r>
  <r>
    <x v="185"/>
    <x v="43"/>
    <x v="5"/>
    <n v="6365"/>
  </r>
  <r>
    <x v="185"/>
    <x v="44"/>
    <x v="0"/>
    <n v="68"/>
  </r>
  <r>
    <x v="185"/>
    <x v="44"/>
    <x v="1"/>
    <n v="5835"/>
  </r>
  <r>
    <x v="185"/>
    <x v="44"/>
    <x v="2"/>
    <n v="175050"/>
  </r>
  <r>
    <x v="185"/>
    <x v="44"/>
    <x v="3"/>
    <n v="115560"/>
  </r>
  <r>
    <x v="185"/>
    <x v="44"/>
    <x v="4"/>
    <n v="167676"/>
  </r>
  <r>
    <x v="185"/>
    <x v="44"/>
    <x v="5"/>
    <n v="77720"/>
  </r>
  <r>
    <x v="185"/>
    <x v="45"/>
    <x v="0"/>
    <n v="16"/>
  </r>
  <r>
    <x v="185"/>
    <x v="45"/>
    <x v="1"/>
    <n v="711"/>
  </r>
  <r>
    <x v="185"/>
    <x v="45"/>
    <x v="2"/>
    <n v="21330"/>
  </r>
  <r>
    <x v="185"/>
    <x v="45"/>
    <x v="3"/>
    <n v="6459"/>
  </r>
  <r>
    <x v="185"/>
    <x v="45"/>
    <x v="4"/>
    <n v="11496"/>
  </r>
  <r>
    <x v="185"/>
    <x v="45"/>
    <x v="5"/>
    <n v="5203"/>
  </r>
  <r>
    <x v="185"/>
    <x v="46"/>
    <x v="0"/>
    <n v="25"/>
  </r>
  <r>
    <x v="185"/>
    <x v="46"/>
    <x v="1"/>
    <n v="644"/>
  </r>
  <r>
    <x v="185"/>
    <x v="46"/>
    <x v="2"/>
    <n v="19320"/>
  </r>
  <r>
    <x v="185"/>
    <x v="46"/>
    <x v="3"/>
    <n v="2661"/>
  </r>
  <r>
    <x v="185"/>
    <x v="46"/>
    <x v="4"/>
    <n v="4624"/>
  </r>
  <r>
    <x v="185"/>
    <x v="46"/>
    <x v="5"/>
    <n v="2867"/>
  </r>
  <r>
    <x v="185"/>
    <x v="47"/>
    <x v="0"/>
    <n v="69"/>
  </r>
  <r>
    <x v="185"/>
    <x v="47"/>
    <x v="1"/>
    <n v="3316"/>
  </r>
  <r>
    <x v="185"/>
    <x v="47"/>
    <x v="2"/>
    <n v="99480"/>
  </r>
  <r>
    <x v="185"/>
    <x v="47"/>
    <x v="3"/>
    <n v="13756"/>
  </r>
  <r>
    <x v="185"/>
    <x v="47"/>
    <x v="4"/>
    <n v="21056"/>
  </r>
  <r>
    <x v="185"/>
    <x v="47"/>
    <x v="5"/>
    <n v="7582"/>
  </r>
  <r>
    <x v="185"/>
    <x v="48"/>
    <x v="0"/>
    <n v="66"/>
  </r>
  <r>
    <x v="185"/>
    <x v="48"/>
    <x v="1"/>
    <n v="2461"/>
  </r>
  <r>
    <x v="185"/>
    <x v="48"/>
    <x v="2"/>
    <n v="73830"/>
  </r>
  <r>
    <x v="185"/>
    <x v="48"/>
    <x v="3"/>
    <n v="24518"/>
  </r>
  <r>
    <x v="185"/>
    <x v="48"/>
    <x v="4"/>
    <n v="36587"/>
  </r>
  <r>
    <x v="185"/>
    <x v="48"/>
    <x v="5"/>
    <n v="15707"/>
  </r>
  <r>
    <x v="185"/>
    <x v="49"/>
    <x v="0"/>
    <n v="89"/>
  </r>
  <r>
    <x v="185"/>
    <x v="49"/>
    <x v="1"/>
    <n v="2898"/>
  </r>
  <r>
    <x v="185"/>
    <x v="49"/>
    <x v="2"/>
    <n v="86940"/>
  </r>
  <r>
    <x v="185"/>
    <x v="49"/>
    <x v="3"/>
    <n v="22314"/>
  </r>
  <r>
    <x v="185"/>
    <x v="49"/>
    <x v="4"/>
    <n v="33691"/>
  </r>
  <r>
    <x v="185"/>
    <x v="49"/>
    <x v="5"/>
    <n v="17348"/>
  </r>
  <r>
    <x v="185"/>
    <x v="50"/>
    <x v="0"/>
    <n v="32"/>
  </r>
  <r>
    <x v="185"/>
    <x v="50"/>
    <x v="1"/>
    <n v="1041"/>
  </r>
  <r>
    <x v="185"/>
    <x v="50"/>
    <x v="2"/>
    <n v="31230"/>
  </r>
  <r>
    <x v="185"/>
    <x v="50"/>
    <x v="3"/>
    <n v="8622"/>
  </r>
  <r>
    <x v="185"/>
    <x v="50"/>
    <x v="4"/>
    <n v="14026"/>
  </r>
  <r>
    <x v="185"/>
    <x v="50"/>
    <x v="5"/>
    <n v="7468"/>
  </r>
  <r>
    <x v="185"/>
    <x v="51"/>
    <x v="0"/>
    <n v="44"/>
  </r>
  <r>
    <x v="185"/>
    <x v="51"/>
    <x v="1"/>
    <n v="1217"/>
  </r>
  <r>
    <x v="185"/>
    <x v="51"/>
    <x v="2"/>
    <n v="36510"/>
  </r>
  <r>
    <x v="185"/>
    <x v="51"/>
    <x v="3"/>
    <n v="5781"/>
  </r>
  <r>
    <x v="185"/>
    <x v="51"/>
    <x v="4"/>
    <n v="9423"/>
  </r>
  <r>
    <x v="185"/>
    <x v="51"/>
    <x v="5"/>
    <n v="6532"/>
  </r>
  <r>
    <x v="185"/>
    <x v="52"/>
    <x v="0"/>
    <n v="28"/>
  </r>
  <r>
    <x v="185"/>
    <x v="52"/>
    <x v="1"/>
    <n v="908"/>
  </r>
  <r>
    <x v="185"/>
    <x v="52"/>
    <x v="2"/>
    <n v="27240"/>
  </r>
  <r>
    <x v="185"/>
    <x v="52"/>
    <x v="3"/>
    <n v="6915"/>
  </r>
  <r>
    <x v="185"/>
    <x v="52"/>
    <x v="4"/>
    <n v="12179"/>
  </r>
  <r>
    <x v="185"/>
    <x v="52"/>
    <x v="5"/>
    <n v="8367"/>
  </r>
  <r>
    <x v="185"/>
    <x v="53"/>
    <x v="0"/>
    <n v="68"/>
  </r>
  <r>
    <x v="185"/>
    <x v="53"/>
    <x v="1"/>
    <n v="3029"/>
  </r>
  <r>
    <x v="185"/>
    <x v="53"/>
    <x v="2"/>
    <n v="90870"/>
  </r>
  <r>
    <x v="185"/>
    <x v="53"/>
    <x v="3"/>
    <n v="20060"/>
  </r>
  <r>
    <x v="185"/>
    <x v="53"/>
    <x v="4"/>
    <n v="33950"/>
  </r>
  <r>
    <x v="185"/>
    <x v="53"/>
    <x v="5"/>
    <n v="21705"/>
  </r>
  <r>
    <x v="185"/>
    <x v="54"/>
    <x v="0"/>
    <n v="47"/>
  </r>
  <r>
    <x v="185"/>
    <x v="54"/>
    <x v="1"/>
    <n v="1566"/>
  </r>
  <r>
    <x v="185"/>
    <x v="54"/>
    <x v="2"/>
    <n v="46980"/>
  </r>
  <r>
    <x v="185"/>
    <x v="54"/>
    <x v="3"/>
    <n v="9292"/>
  </r>
  <r>
    <x v="185"/>
    <x v="54"/>
    <x v="4"/>
    <n v="18561"/>
  </r>
  <r>
    <x v="185"/>
    <x v="54"/>
    <x v="5"/>
    <n v="10832"/>
  </r>
  <r>
    <x v="185"/>
    <x v="55"/>
    <x v="0"/>
    <n v="20"/>
  </r>
  <r>
    <x v="185"/>
    <x v="55"/>
    <x v="1"/>
    <n v="1571"/>
  </r>
  <r>
    <x v="185"/>
    <x v="55"/>
    <x v="2"/>
    <n v="47130"/>
  </r>
  <r>
    <x v="185"/>
    <x v="55"/>
    <x v="3"/>
    <n v="2607"/>
  </r>
  <r>
    <x v="185"/>
    <x v="55"/>
    <x v="4"/>
    <n v="4861"/>
  </r>
  <r>
    <x v="185"/>
    <x v="55"/>
    <x v="5"/>
    <n v="2170"/>
  </r>
  <r>
    <x v="185"/>
    <x v="56"/>
    <x v="0"/>
    <n v="208"/>
  </r>
  <r>
    <x v="185"/>
    <x v="56"/>
    <x v="1"/>
    <n v="8825"/>
  </r>
  <r>
    <x v="185"/>
    <x v="56"/>
    <x v="2"/>
    <n v="264750"/>
  </r>
  <r>
    <x v="185"/>
    <x v="56"/>
    <x v="3"/>
    <n v="112265"/>
  </r>
  <r>
    <x v="185"/>
    <x v="56"/>
    <x v="4"/>
    <n v="180446"/>
  </r>
  <r>
    <x v="185"/>
    <x v="56"/>
    <x v="5"/>
    <n v="93954"/>
  </r>
  <r>
    <x v="185"/>
    <x v="57"/>
    <x v="0"/>
    <n v="16"/>
  </r>
  <r>
    <x v="185"/>
    <x v="57"/>
    <x v="1"/>
    <n v="463"/>
  </r>
  <r>
    <x v="185"/>
    <x v="57"/>
    <x v="2"/>
    <n v="13890"/>
  </r>
  <r>
    <x v="185"/>
    <x v="57"/>
    <x v="3"/>
    <n v="2883"/>
  </r>
  <r>
    <x v="185"/>
    <x v="57"/>
    <x v="4"/>
    <n v="4772"/>
  </r>
  <r>
    <x v="185"/>
    <x v="57"/>
    <x v="5"/>
    <n v="2275"/>
  </r>
  <r>
    <x v="185"/>
    <x v="58"/>
    <x v="0"/>
    <n v="37"/>
  </r>
  <r>
    <x v="185"/>
    <x v="58"/>
    <x v="1"/>
    <n v="1201"/>
  </r>
  <r>
    <x v="185"/>
    <x v="58"/>
    <x v="2"/>
    <n v="36030"/>
  </r>
  <r>
    <x v="185"/>
    <x v="58"/>
    <x v="3"/>
    <n v="8631"/>
  </r>
  <r>
    <x v="185"/>
    <x v="58"/>
    <x v="4"/>
    <n v="13916"/>
  </r>
  <r>
    <x v="185"/>
    <x v="58"/>
    <x v="5"/>
    <n v="5591"/>
  </r>
  <r>
    <x v="185"/>
    <x v="59"/>
    <x v="0"/>
    <n v="42"/>
  </r>
  <r>
    <x v="185"/>
    <x v="59"/>
    <x v="1"/>
    <n v="1359"/>
  </r>
  <r>
    <x v="185"/>
    <x v="59"/>
    <x v="2"/>
    <n v="40770"/>
  </r>
  <r>
    <x v="185"/>
    <x v="59"/>
    <x v="3"/>
    <n v="10879"/>
  </r>
  <r>
    <x v="185"/>
    <x v="59"/>
    <x v="4"/>
    <n v="17412"/>
  </r>
  <r>
    <x v="185"/>
    <x v="59"/>
    <x v="5"/>
    <n v="9120"/>
  </r>
  <r>
    <x v="185"/>
    <x v="60"/>
    <x v="0"/>
    <n v="35"/>
  </r>
  <r>
    <x v="185"/>
    <x v="60"/>
    <x v="1"/>
    <n v="2055"/>
  </r>
  <r>
    <x v="185"/>
    <x v="60"/>
    <x v="2"/>
    <n v="61650"/>
  </r>
  <r>
    <x v="185"/>
    <x v="60"/>
    <x v="3"/>
    <n v="20013"/>
  </r>
  <r>
    <x v="185"/>
    <x v="60"/>
    <x v="4"/>
    <n v="40341"/>
  </r>
  <r>
    <x v="185"/>
    <x v="60"/>
    <x v="5"/>
    <n v="33257"/>
  </r>
  <r>
    <x v="185"/>
    <x v="61"/>
    <x v="0"/>
    <n v="9"/>
  </r>
  <r>
    <x v="185"/>
    <x v="61"/>
    <x v="1"/>
    <n v="337"/>
  </r>
  <r>
    <x v="185"/>
    <x v="61"/>
    <x v="2"/>
    <n v="10110"/>
  </r>
  <r>
    <x v="185"/>
    <x v="61"/>
    <x v="3"/>
    <n v="1209"/>
  </r>
  <r>
    <x v="185"/>
    <x v="61"/>
    <x v="4"/>
    <n v="1656"/>
  </r>
  <r>
    <x v="185"/>
    <x v="61"/>
    <x v="5"/>
    <n v="1021"/>
  </r>
  <r>
    <x v="185"/>
    <x v="62"/>
    <x v="0"/>
    <n v="47"/>
  </r>
  <r>
    <x v="185"/>
    <x v="62"/>
    <x v="1"/>
    <n v="1770"/>
  </r>
  <r>
    <x v="185"/>
    <x v="62"/>
    <x v="2"/>
    <n v="53100"/>
  </r>
  <r>
    <x v="185"/>
    <x v="62"/>
    <x v="3"/>
    <n v="9532"/>
  </r>
  <r>
    <x v="185"/>
    <x v="62"/>
    <x v="4"/>
    <n v="16696"/>
  </r>
  <r>
    <x v="185"/>
    <x v="62"/>
    <x v="5"/>
    <n v="10838"/>
  </r>
  <r>
    <x v="185"/>
    <x v="63"/>
    <x v="0"/>
    <n v="49"/>
  </r>
  <r>
    <x v="185"/>
    <x v="63"/>
    <x v="1"/>
    <n v="2607"/>
  </r>
  <r>
    <x v="185"/>
    <x v="63"/>
    <x v="2"/>
    <n v="78210"/>
  </r>
  <r>
    <x v="185"/>
    <x v="63"/>
    <x v="3"/>
    <n v="6327"/>
  </r>
  <r>
    <x v="185"/>
    <x v="63"/>
    <x v="4"/>
    <n v="11416"/>
  </r>
  <r>
    <x v="185"/>
    <x v="63"/>
    <x v="5"/>
    <n v="5642"/>
  </r>
  <r>
    <x v="185"/>
    <x v="64"/>
    <x v="0"/>
    <n v="162"/>
  </r>
  <r>
    <x v="185"/>
    <x v="64"/>
    <x v="1"/>
    <n v="10482"/>
  </r>
  <r>
    <x v="185"/>
    <x v="64"/>
    <x v="2"/>
    <n v="314460"/>
  </r>
  <r>
    <x v="185"/>
    <x v="64"/>
    <x v="3"/>
    <n v="148117"/>
  </r>
  <r>
    <x v="185"/>
    <x v="64"/>
    <x v="4"/>
    <n v="250333"/>
  </r>
  <r>
    <x v="185"/>
    <x v="64"/>
    <x v="5"/>
    <n v="95370"/>
  </r>
  <r>
    <x v="185"/>
    <x v="65"/>
    <x v="0"/>
    <n v="74"/>
  </r>
  <r>
    <x v="185"/>
    <x v="65"/>
    <x v="1"/>
    <n v="2566"/>
  </r>
  <r>
    <x v="185"/>
    <x v="65"/>
    <x v="2"/>
    <n v="76980"/>
  </r>
  <r>
    <x v="185"/>
    <x v="65"/>
    <x v="3"/>
    <n v="33917"/>
  </r>
  <r>
    <x v="185"/>
    <x v="65"/>
    <x v="4"/>
    <n v="59889"/>
  </r>
  <r>
    <x v="185"/>
    <x v="65"/>
    <x v="5"/>
    <n v="32702"/>
  </r>
  <r>
    <x v="185"/>
    <x v="66"/>
    <x v="0"/>
    <n v="31"/>
  </r>
  <r>
    <x v="185"/>
    <x v="66"/>
    <x v="1"/>
    <n v="619"/>
  </r>
  <r>
    <x v="185"/>
    <x v="66"/>
    <x v="2"/>
    <n v="18570"/>
  </r>
  <r>
    <x v="185"/>
    <x v="66"/>
    <x v="3"/>
    <n v="2751"/>
  </r>
  <r>
    <x v="185"/>
    <x v="66"/>
    <x v="4"/>
    <n v="4144"/>
  </r>
  <r>
    <x v="185"/>
    <x v="66"/>
    <x v="5"/>
    <n v="2318"/>
  </r>
  <r>
    <x v="185"/>
    <x v="67"/>
    <x v="0"/>
    <n v="63"/>
  </r>
  <r>
    <x v="185"/>
    <x v="67"/>
    <x v="1"/>
    <n v="2841"/>
  </r>
  <r>
    <x v="185"/>
    <x v="67"/>
    <x v="2"/>
    <n v="85230"/>
  </r>
  <r>
    <x v="185"/>
    <x v="67"/>
    <x v="3"/>
    <n v="13915"/>
  </r>
  <r>
    <x v="185"/>
    <x v="67"/>
    <x v="4"/>
    <n v="25019"/>
  </r>
  <r>
    <x v="185"/>
    <x v="67"/>
    <x v="5"/>
    <n v="14132"/>
  </r>
  <r>
    <x v="185"/>
    <x v="68"/>
    <x v="0"/>
    <n v="8"/>
  </r>
  <r>
    <x v="185"/>
    <x v="68"/>
    <x v="1"/>
    <n v="181"/>
  </r>
  <r>
    <x v="185"/>
    <x v="68"/>
    <x v="2"/>
    <n v="5430"/>
  </r>
  <r>
    <x v="185"/>
    <x v="68"/>
    <x v="3"/>
    <n v="2261"/>
  </r>
  <r>
    <x v="185"/>
    <x v="68"/>
    <x v="4"/>
    <n v="3183"/>
  </r>
  <r>
    <x v="185"/>
    <x v="68"/>
    <x v="5"/>
    <n v="1599"/>
  </r>
  <r>
    <x v="185"/>
    <x v="69"/>
    <x v="0"/>
    <n v="39"/>
  </r>
  <r>
    <x v="185"/>
    <x v="69"/>
    <x v="1"/>
    <n v="1217"/>
  </r>
  <r>
    <x v="185"/>
    <x v="69"/>
    <x v="2"/>
    <n v="36510"/>
  </r>
  <r>
    <x v="185"/>
    <x v="69"/>
    <x v="3"/>
    <n v="12419"/>
  </r>
  <r>
    <x v="185"/>
    <x v="69"/>
    <x v="4"/>
    <n v="18665"/>
  </r>
  <r>
    <x v="185"/>
    <x v="69"/>
    <x v="5"/>
    <n v="9359"/>
  </r>
  <r>
    <x v="185"/>
    <x v="70"/>
    <x v="0"/>
    <n v="2968"/>
  </r>
  <r>
    <x v="185"/>
    <x v="70"/>
    <x v="1"/>
    <n v="134757"/>
  </r>
  <r>
    <x v="185"/>
    <x v="70"/>
    <x v="2"/>
    <n v="4042710"/>
  </r>
  <r>
    <x v="185"/>
    <x v="70"/>
    <x v="3"/>
    <n v="1382749"/>
  </r>
  <r>
    <x v="185"/>
    <x v="70"/>
    <x v="4"/>
    <n v="2267738"/>
  </r>
  <r>
    <x v="185"/>
    <x v="70"/>
    <x v="5"/>
    <n v="11446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1096E6-644C-4478-BBCC-48CBCA5F0B7C}" name="PivotTable8" cacheId="1" dataOnRows="1" applyNumberFormats="0" applyBorderFormats="0" applyFontFormats="0" applyPatternFormats="0" applyAlignmentFormats="0" applyWidthHeightFormats="1" dataCaption="Data" missingCaption="C" updatedVersion="6" showMemberPropertyTips="0" rowGrandTotals="0" colGrandTotals="0" itemPrintTitles="1" createdVersion="1" indent="0" compact="0" compactData="0" gridDropZones="1">
  <location ref="A4:G191" firstHeaderRow="1" firstDataRow="2" firstDataCol="1" rowPageCount="1" colPageCount="1"/>
  <pivotFields count="4">
    <pivotField axis="axisRow" compact="0" numFmtId="17" outline="0" subtotalTop="0" showAll="0" includeNewItemsInFilter="1">
      <items count="1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1">
          <reference field="2" count="1">
            <x v="2"/>
          </reference>
        </references>
      </pivotArea>
    </format>
    <format dxfId="17">
      <pivotArea dataOnly="0" labelOnly="1" outline="0" fieldPosition="0">
        <references count="1">
          <reference field="2" count="1">
            <x v="3"/>
          </reference>
        </references>
      </pivotArea>
    </format>
    <format dxfId="16">
      <pivotArea dataOnly="0" labelOnly="1" outline="0" fieldPosition="0">
        <references count="1">
          <reference field="2" count="1">
            <x v="4"/>
          </reference>
        </references>
      </pivotArea>
    </format>
    <format dxfId="15">
      <pivotArea dataOnly="0" labelOnly="1" outline="0" fieldPosition="0">
        <references count="1">
          <reference field="2" count="1">
            <x v="5"/>
          </reference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">
      <pivotArea outline="0" fieldPosition="0">
        <references count="1">
          <reference field="0" count="1" selected="0">
            <x v="132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 x14ac:dyDescent="0.2"/>
  <cols>
    <col min="1" max="1" width="5.5703125" style="53" customWidth="1"/>
    <col min="2" max="2" width="10.140625" style="48" customWidth="1"/>
    <col min="3" max="4" width="9.140625" style="48" customWidth="1"/>
    <col min="5" max="9" width="9.140625" style="48"/>
    <col min="10" max="10" width="9.85546875" style="48" customWidth="1"/>
    <col min="11" max="16384" width="9.140625" style="48"/>
  </cols>
  <sheetData>
    <row r="1" spans="1:8" ht="18" customHeight="1" x14ac:dyDescent="0.25">
      <c r="A1" s="47" t="s">
        <v>68</v>
      </c>
    </row>
    <row r="2" spans="1:8" ht="15" customHeight="1" x14ac:dyDescent="0.25">
      <c r="A2" s="47"/>
    </row>
    <row r="3" spans="1:8" ht="15" customHeight="1" x14ac:dyDescent="0.25">
      <c r="A3" s="49" t="s">
        <v>48</v>
      </c>
    </row>
    <row r="4" spans="1:8" ht="13.5" customHeight="1" x14ac:dyDescent="0.25">
      <c r="A4" s="49"/>
      <c r="B4" s="50"/>
    </row>
    <row r="5" spans="1:8" ht="15" customHeight="1" x14ac:dyDescent="0.2">
      <c r="A5" s="51">
        <v>1</v>
      </c>
      <c r="B5" s="93" t="s">
        <v>49</v>
      </c>
      <c r="C5" s="93"/>
      <c r="D5" s="93"/>
      <c r="E5" s="93"/>
      <c r="F5" s="93"/>
    </row>
    <row r="6" spans="1:8" ht="15" customHeight="1" x14ac:dyDescent="0.2">
      <c r="A6" s="51"/>
      <c r="B6" s="52"/>
      <c r="C6" s="52"/>
      <c r="D6" s="52"/>
      <c r="E6" s="52"/>
      <c r="F6" s="52"/>
      <c r="G6" s="52"/>
      <c r="H6" s="52"/>
    </row>
    <row r="7" spans="1:8" ht="15" customHeight="1" x14ac:dyDescent="0.2"/>
    <row r="8" spans="1:8" ht="15" customHeight="1" x14ac:dyDescent="0.25">
      <c r="A8" s="49" t="s">
        <v>50</v>
      </c>
    </row>
    <row r="9" spans="1:8" ht="15" customHeight="1" x14ac:dyDescent="0.2">
      <c r="A9" s="54" t="s">
        <v>51</v>
      </c>
      <c r="B9" s="55"/>
      <c r="H9" s="51"/>
    </row>
    <row r="10" spans="1:8" ht="15" customHeight="1" x14ac:dyDescent="0.2">
      <c r="A10" s="94" t="s">
        <v>52</v>
      </c>
      <c r="B10" s="94"/>
      <c r="C10" s="93" t="s">
        <v>53</v>
      </c>
      <c r="D10" s="93"/>
      <c r="E10" s="93"/>
    </row>
    <row r="11" spans="1:8" ht="15" customHeight="1" x14ac:dyDescent="0.2">
      <c r="A11" s="56" t="s">
        <v>54</v>
      </c>
      <c r="B11" s="57"/>
      <c r="C11" s="58" t="s">
        <v>55</v>
      </c>
    </row>
    <row r="12" spans="1:8" ht="15" customHeight="1" x14ac:dyDescent="0.2">
      <c r="A12" s="56" t="s">
        <v>56</v>
      </c>
      <c r="B12" s="57"/>
      <c r="C12" s="59" t="s">
        <v>57</v>
      </c>
    </row>
    <row r="13" spans="1:8" ht="15" customHeight="1" x14ac:dyDescent="0.2">
      <c r="A13" s="56"/>
      <c r="B13" s="57"/>
      <c r="C13" s="60"/>
    </row>
    <row r="14" spans="1:8" ht="15" customHeight="1" x14ac:dyDescent="0.2">
      <c r="A14" s="56"/>
      <c r="B14" s="57"/>
      <c r="C14" s="60"/>
    </row>
    <row r="15" spans="1:8" ht="15" customHeight="1" x14ac:dyDescent="0.25">
      <c r="A15" s="61" t="s">
        <v>58</v>
      </c>
      <c r="B15" s="61"/>
    </row>
    <row r="16" spans="1:8" ht="15" customHeight="1" x14ac:dyDescent="0.2">
      <c r="A16" s="62" t="s">
        <v>59</v>
      </c>
      <c r="B16" s="63"/>
    </row>
    <row r="17" spans="1:4" ht="15" customHeight="1" x14ac:dyDescent="0.2">
      <c r="A17" s="54" t="s">
        <v>60</v>
      </c>
      <c r="C17" s="93" t="s">
        <v>61</v>
      </c>
      <c r="D17" s="93"/>
    </row>
    <row r="18" spans="1:4" ht="15" customHeight="1" x14ac:dyDescent="0.2">
      <c r="A18" s="54" t="s">
        <v>62</v>
      </c>
      <c r="C18" s="64" t="s">
        <v>63</v>
      </c>
    </row>
    <row r="19" spans="1:4" ht="15" customHeight="1" x14ac:dyDescent="0.2"/>
    <row r="20" spans="1:4" ht="15" customHeight="1" x14ac:dyDescent="0.2"/>
    <row r="21" spans="1:4" ht="15" customHeight="1" x14ac:dyDescent="0.25">
      <c r="A21" s="61" t="s">
        <v>64</v>
      </c>
    </row>
    <row r="22" spans="1:4" ht="15" customHeight="1" x14ac:dyDescent="0.2">
      <c r="A22" s="67" t="s">
        <v>69</v>
      </c>
    </row>
    <row r="23" spans="1:4" ht="15" customHeight="1" x14ac:dyDescent="0.2"/>
    <row r="24" spans="1:4" ht="15" customHeight="1" x14ac:dyDescent="0.2"/>
    <row r="25" spans="1:4" ht="15" customHeight="1" x14ac:dyDescent="0.2">
      <c r="A25" s="95" t="s">
        <v>67</v>
      </c>
      <c r="B25" s="96"/>
      <c r="C25" s="96"/>
      <c r="D25" s="96"/>
    </row>
    <row r="26" spans="1:4" ht="15" customHeight="1" x14ac:dyDescent="0.2">
      <c r="A26" s="90" t="s">
        <v>70</v>
      </c>
      <c r="B26" s="91"/>
      <c r="C26" s="91"/>
      <c r="D26" s="91"/>
    </row>
    <row r="27" spans="1:4" ht="15" customHeight="1" x14ac:dyDescent="0.2">
      <c r="A27" s="92" t="s">
        <v>65</v>
      </c>
      <c r="B27" s="92"/>
      <c r="C27" s="92"/>
      <c r="D27" s="92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 xr:uid="{00000000-0004-0000-0000-000000000000}"/>
    <hyperlink ref="C10" r:id="rId2" xr:uid="{00000000-0004-0000-0000-000001000000}"/>
    <hyperlink ref="B5:F5" location="'Territorial authority stats'!A1" display="Territorial authority statistics" xr:uid="{00000000-0004-0000-0000-000002000000}"/>
    <hyperlink ref="A27" r:id="rId3" display="http://www.stats.govt.nz/" xr:uid="{00000000-0004-0000-0000-000003000000}"/>
    <hyperlink ref="A27:D27" r:id="rId4" display="www.stats.govt.nz" xr:uid="{00000000-0004-0000-0000-000004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43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 x14ac:dyDescent="0.2">
      <c r="A1" s="14" t="s">
        <v>29</v>
      </c>
    </row>
    <row r="2" spans="1:12" x14ac:dyDescent="0.2">
      <c r="A2" s="83" t="s">
        <v>1</v>
      </c>
      <c r="B2" s="84" t="s">
        <v>6</v>
      </c>
      <c r="C2" s="38" t="s">
        <v>28</v>
      </c>
    </row>
    <row r="3" spans="1:12" ht="15.75" x14ac:dyDescent="0.25">
      <c r="B3" s="2" t="str">
        <f>B2</f>
        <v>Total NZ</v>
      </c>
    </row>
    <row r="4" spans="1:12" hidden="1" x14ac:dyDescent="0.2">
      <c r="A4" s="69" t="s">
        <v>4</v>
      </c>
      <c r="B4" s="69" t="s">
        <v>2</v>
      </c>
      <c r="C4" s="70"/>
      <c r="D4" s="70"/>
      <c r="E4" s="70"/>
      <c r="F4" s="70"/>
      <c r="G4" s="71"/>
    </row>
    <row r="5" spans="1:12" ht="53.25" customHeight="1" x14ac:dyDescent="0.2">
      <c r="A5" s="43" t="s">
        <v>0</v>
      </c>
      <c r="B5" s="46" t="s">
        <v>35</v>
      </c>
      <c r="C5" s="44" t="s">
        <v>44</v>
      </c>
      <c r="D5" s="44" t="s">
        <v>45</v>
      </c>
      <c r="E5" s="44" t="s">
        <v>37</v>
      </c>
      <c r="F5" s="44" t="s">
        <v>46</v>
      </c>
      <c r="G5" s="44" t="s">
        <v>47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 hidden="1" x14ac:dyDescent="0.2">
      <c r="A6" s="72">
        <v>37622</v>
      </c>
      <c r="B6" s="73">
        <v>2966</v>
      </c>
      <c r="C6" s="74">
        <v>124436</v>
      </c>
      <c r="D6" s="74">
        <v>3857516</v>
      </c>
      <c r="E6" s="74">
        <v>1884259</v>
      </c>
      <c r="F6" s="74">
        <v>3884101</v>
      </c>
      <c r="G6" s="75">
        <v>1828808</v>
      </c>
    </row>
    <row r="7" spans="1:12" hidden="1" x14ac:dyDescent="0.2">
      <c r="A7" s="76">
        <v>37653</v>
      </c>
      <c r="B7" s="77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8">
        <v>1632061</v>
      </c>
    </row>
    <row r="8" spans="1:12" hidden="1" x14ac:dyDescent="0.2">
      <c r="A8" s="76">
        <v>37681</v>
      </c>
      <c r="B8" s="77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8">
        <v>1589468</v>
      </c>
    </row>
    <row r="9" spans="1:12" hidden="1" x14ac:dyDescent="0.2">
      <c r="A9" s="76">
        <v>37712</v>
      </c>
      <c r="B9" s="77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8">
        <v>1370814</v>
      </c>
    </row>
    <row r="10" spans="1:12" hidden="1" x14ac:dyDescent="0.2">
      <c r="A10" s="76">
        <v>37742</v>
      </c>
      <c r="B10" s="77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8">
        <v>946547</v>
      </c>
    </row>
    <row r="11" spans="1:12" hidden="1" x14ac:dyDescent="0.2">
      <c r="A11" s="76">
        <v>37773</v>
      </c>
      <c r="B11" s="77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8">
        <v>788415</v>
      </c>
    </row>
    <row r="12" spans="1:12" hidden="1" x14ac:dyDescent="0.2">
      <c r="A12" s="76">
        <v>37803</v>
      </c>
      <c r="B12" s="77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8">
        <v>1026630</v>
      </c>
    </row>
    <row r="13" spans="1:12" hidden="1" x14ac:dyDescent="0.2">
      <c r="A13" s="76">
        <v>37834</v>
      </c>
      <c r="B13" s="77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8">
        <v>936479</v>
      </c>
    </row>
    <row r="14" spans="1:12" hidden="1" x14ac:dyDescent="0.2">
      <c r="A14" s="76">
        <v>37865</v>
      </c>
      <c r="B14" s="77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8">
        <v>1072770</v>
      </c>
    </row>
    <row r="15" spans="1:12" hidden="1" x14ac:dyDescent="0.2">
      <c r="A15" s="76">
        <v>37895</v>
      </c>
      <c r="B15" s="77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8">
        <v>1214342</v>
      </c>
    </row>
    <row r="16" spans="1:12" hidden="1" x14ac:dyDescent="0.2">
      <c r="A16" s="76">
        <v>37926</v>
      </c>
      <c r="B16" s="77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8">
        <v>1400634</v>
      </c>
    </row>
    <row r="17" spans="1:7" hidden="1" x14ac:dyDescent="0.2">
      <c r="A17" s="76">
        <v>37956</v>
      </c>
      <c r="B17" s="77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8">
        <v>1633434</v>
      </c>
    </row>
    <row r="18" spans="1:7" hidden="1" x14ac:dyDescent="0.2">
      <c r="A18" s="76">
        <v>37987</v>
      </c>
      <c r="B18" s="77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8">
        <v>1887848</v>
      </c>
    </row>
    <row r="19" spans="1:7" hidden="1" x14ac:dyDescent="0.2">
      <c r="A19" s="76">
        <v>38018</v>
      </c>
      <c r="B19" s="77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8">
        <v>1723518</v>
      </c>
    </row>
    <row r="20" spans="1:7" hidden="1" x14ac:dyDescent="0.2">
      <c r="A20" s="76">
        <v>38047</v>
      </c>
      <c r="B20" s="77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8">
        <v>1686967</v>
      </c>
    </row>
    <row r="21" spans="1:7" hidden="1" x14ac:dyDescent="0.2">
      <c r="A21" s="76">
        <v>38078</v>
      </c>
      <c r="B21" s="77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8">
        <v>1463907</v>
      </c>
    </row>
    <row r="22" spans="1:7" hidden="1" x14ac:dyDescent="0.2">
      <c r="A22" s="76">
        <v>38108</v>
      </c>
      <c r="B22" s="77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8">
        <v>980631</v>
      </c>
    </row>
    <row r="23" spans="1:7" hidden="1" x14ac:dyDescent="0.2">
      <c r="A23" s="76">
        <v>38139</v>
      </c>
      <c r="B23" s="77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8">
        <v>913975</v>
      </c>
    </row>
    <row r="24" spans="1:7" hidden="1" x14ac:dyDescent="0.2">
      <c r="A24" s="76">
        <v>38169</v>
      </c>
      <c r="B24" s="77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8">
        <v>1097739</v>
      </c>
    </row>
    <row r="25" spans="1:7" hidden="1" x14ac:dyDescent="0.2">
      <c r="A25" s="76">
        <v>38200</v>
      </c>
      <c r="B25" s="77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8">
        <v>984317</v>
      </c>
    </row>
    <row r="26" spans="1:7" hidden="1" x14ac:dyDescent="0.2">
      <c r="A26" s="76">
        <v>38231</v>
      </c>
      <c r="B26" s="77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8">
        <v>1159929</v>
      </c>
    </row>
    <row r="27" spans="1:7" hidden="1" x14ac:dyDescent="0.2">
      <c r="A27" s="76">
        <v>38261</v>
      </c>
      <c r="B27" s="77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8">
        <v>1267564</v>
      </c>
    </row>
    <row r="28" spans="1:7" hidden="1" x14ac:dyDescent="0.2">
      <c r="A28" s="76">
        <v>38292</v>
      </c>
      <c r="B28" s="77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8">
        <v>1514034</v>
      </c>
    </row>
    <row r="29" spans="1:7" hidden="1" x14ac:dyDescent="0.2">
      <c r="A29" s="76">
        <v>38322</v>
      </c>
      <c r="B29" s="77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8">
        <v>1680321</v>
      </c>
    </row>
    <row r="30" spans="1:7" hidden="1" x14ac:dyDescent="0.2">
      <c r="A30" s="76">
        <v>38353</v>
      </c>
      <c r="B30" s="77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8">
        <v>1995371</v>
      </c>
    </row>
    <row r="31" spans="1:7" hidden="1" x14ac:dyDescent="0.2">
      <c r="A31" s="76">
        <v>38384</v>
      </c>
      <c r="B31" s="77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8">
        <v>1787659</v>
      </c>
    </row>
    <row r="32" spans="1:7" hidden="1" x14ac:dyDescent="0.2">
      <c r="A32" s="76">
        <v>38412</v>
      </c>
      <c r="B32" s="77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8">
        <v>1847150</v>
      </c>
    </row>
    <row r="33" spans="1:7" hidden="1" x14ac:dyDescent="0.2">
      <c r="A33" s="76">
        <v>38443</v>
      </c>
      <c r="B33" s="77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8">
        <v>1468110</v>
      </c>
    </row>
    <row r="34" spans="1:7" hidden="1" x14ac:dyDescent="0.2">
      <c r="A34" s="76">
        <v>38473</v>
      </c>
      <c r="B34" s="77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8">
        <v>1001135</v>
      </c>
    </row>
    <row r="35" spans="1:7" hidden="1" x14ac:dyDescent="0.2">
      <c r="A35" s="76">
        <v>38504</v>
      </c>
      <c r="B35" s="77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8">
        <v>975919</v>
      </c>
    </row>
    <row r="36" spans="1:7" hidden="1" x14ac:dyDescent="0.2">
      <c r="A36" s="76">
        <v>38534</v>
      </c>
      <c r="B36" s="77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8">
        <v>1107221</v>
      </c>
    </row>
    <row r="37" spans="1:7" hidden="1" x14ac:dyDescent="0.2">
      <c r="A37" s="76">
        <v>38565</v>
      </c>
      <c r="B37" s="77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8">
        <v>998153</v>
      </c>
    </row>
    <row r="38" spans="1:7" hidden="1" x14ac:dyDescent="0.2">
      <c r="A38" s="76">
        <v>38596</v>
      </c>
      <c r="B38" s="77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8">
        <v>1120608</v>
      </c>
    </row>
    <row r="39" spans="1:7" hidden="1" x14ac:dyDescent="0.2">
      <c r="A39" s="76">
        <v>38626</v>
      </c>
      <c r="B39" s="77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8">
        <v>1305294</v>
      </c>
    </row>
    <row r="40" spans="1:7" hidden="1" x14ac:dyDescent="0.2">
      <c r="A40" s="76">
        <v>38657</v>
      </c>
      <c r="B40" s="77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8">
        <v>1479000</v>
      </c>
    </row>
    <row r="41" spans="1:7" hidden="1" x14ac:dyDescent="0.2">
      <c r="A41" s="76">
        <v>38687</v>
      </c>
      <c r="B41" s="77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8">
        <v>1621670</v>
      </c>
    </row>
    <row r="42" spans="1:7" hidden="1" x14ac:dyDescent="0.2">
      <c r="A42" s="76">
        <v>38718</v>
      </c>
      <c r="B42" s="77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8">
        <v>1984175</v>
      </c>
    </row>
    <row r="43" spans="1:7" hidden="1" x14ac:dyDescent="0.2">
      <c r="A43" s="76">
        <v>38749</v>
      </c>
      <c r="B43" s="77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8">
        <v>1810609</v>
      </c>
    </row>
    <row r="44" spans="1:7" hidden="1" x14ac:dyDescent="0.2">
      <c r="A44" s="76">
        <v>38777</v>
      </c>
      <c r="B44" s="77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8">
        <v>1769974</v>
      </c>
    </row>
    <row r="45" spans="1:7" hidden="1" x14ac:dyDescent="0.2">
      <c r="A45" s="76">
        <v>38808</v>
      </c>
      <c r="B45" s="77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8">
        <v>1502005</v>
      </c>
    </row>
    <row r="46" spans="1:7" hidden="1" x14ac:dyDescent="0.2">
      <c r="A46" s="76">
        <v>38838</v>
      </c>
      <c r="B46" s="77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8">
        <v>1004411</v>
      </c>
    </row>
    <row r="47" spans="1:7" hidden="1" x14ac:dyDescent="0.2">
      <c r="A47" s="76">
        <v>38869</v>
      </c>
      <c r="B47" s="77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8">
        <v>901115</v>
      </c>
    </row>
    <row r="48" spans="1:7" hidden="1" x14ac:dyDescent="0.2">
      <c r="A48" s="76">
        <v>38899</v>
      </c>
      <c r="B48" s="77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8">
        <v>1064174</v>
      </c>
    </row>
    <row r="49" spans="1:7" hidden="1" x14ac:dyDescent="0.2">
      <c r="A49" s="76">
        <v>38930</v>
      </c>
      <c r="B49" s="77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8">
        <v>1016091</v>
      </c>
    </row>
    <row r="50" spans="1:7" hidden="1" x14ac:dyDescent="0.2">
      <c r="A50" s="76">
        <v>38961</v>
      </c>
      <c r="B50" s="77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8">
        <v>1159368</v>
      </c>
    </row>
    <row r="51" spans="1:7" hidden="1" x14ac:dyDescent="0.2">
      <c r="A51" s="76">
        <v>38991</v>
      </c>
      <c r="B51" s="77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8">
        <v>1345694</v>
      </c>
    </row>
    <row r="52" spans="1:7" hidden="1" x14ac:dyDescent="0.2">
      <c r="A52" s="76">
        <v>39022</v>
      </c>
      <c r="B52" s="77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8">
        <v>1530056</v>
      </c>
    </row>
    <row r="53" spans="1:7" hidden="1" x14ac:dyDescent="0.2">
      <c r="A53" s="76">
        <v>39052</v>
      </c>
      <c r="B53" s="77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8">
        <v>1672996</v>
      </c>
    </row>
    <row r="54" spans="1:7" hidden="1" x14ac:dyDescent="0.2">
      <c r="A54" s="76">
        <v>39083</v>
      </c>
      <c r="B54" s="77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8">
        <v>2004209</v>
      </c>
    </row>
    <row r="55" spans="1:7" hidden="1" x14ac:dyDescent="0.2">
      <c r="A55" s="76">
        <v>39114</v>
      </c>
      <c r="B55" s="77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8">
        <v>1882705</v>
      </c>
    </row>
    <row r="56" spans="1:7" hidden="1" x14ac:dyDescent="0.2">
      <c r="A56" s="76">
        <v>39142</v>
      </c>
      <c r="B56" s="77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8">
        <v>1846025</v>
      </c>
    </row>
    <row r="57" spans="1:7" hidden="1" x14ac:dyDescent="0.2">
      <c r="A57" s="76">
        <v>39173</v>
      </c>
      <c r="B57" s="77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8">
        <v>1522054</v>
      </c>
    </row>
    <row r="58" spans="1:7" hidden="1" x14ac:dyDescent="0.2">
      <c r="A58" s="76">
        <v>39203</v>
      </c>
      <c r="B58" s="77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8">
        <v>1049114</v>
      </c>
    </row>
    <row r="59" spans="1:7" hidden="1" x14ac:dyDescent="0.2">
      <c r="A59" s="76">
        <v>39234</v>
      </c>
      <c r="B59" s="77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8">
        <v>964011</v>
      </c>
    </row>
    <row r="60" spans="1:7" hidden="1" x14ac:dyDescent="0.2">
      <c r="A60" s="76">
        <v>39264</v>
      </c>
      <c r="B60" s="77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8">
        <v>1094927</v>
      </c>
    </row>
    <row r="61" spans="1:7" hidden="1" x14ac:dyDescent="0.2">
      <c r="A61" s="76">
        <v>39295</v>
      </c>
      <c r="B61" s="77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8">
        <v>1074365</v>
      </c>
    </row>
    <row r="62" spans="1:7" hidden="1" x14ac:dyDescent="0.2">
      <c r="A62" s="76">
        <v>39326</v>
      </c>
      <c r="B62" s="77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8">
        <v>1199239</v>
      </c>
    </row>
    <row r="63" spans="1:7" hidden="1" x14ac:dyDescent="0.2">
      <c r="A63" s="76">
        <v>39356</v>
      </c>
      <c r="B63" s="77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8">
        <v>1310381</v>
      </c>
    </row>
    <row r="64" spans="1:7" hidden="1" x14ac:dyDescent="0.2">
      <c r="A64" s="76">
        <v>39387</v>
      </c>
      <c r="B64" s="77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8">
        <v>1524796</v>
      </c>
    </row>
    <row r="65" spans="1:7" hidden="1" x14ac:dyDescent="0.2">
      <c r="A65" s="76">
        <v>39417</v>
      </c>
      <c r="B65" s="77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8">
        <v>1667456</v>
      </c>
    </row>
    <row r="66" spans="1:7" hidden="1" x14ac:dyDescent="0.2">
      <c r="A66" s="76">
        <v>39448</v>
      </c>
      <c r="B66" s="77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8">
        <v>2103310</v>
      </c>
    </row>
    <row r="67" spans="1:7" hidden="1" x14ac:dyDescent="0.2">
      <c r="A67" s="76">
        <v>39479</v>
      </c>
      <c r="B67" s="77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8">
        <v>1959064</v>
      </c>
    </row>
    <row r="68" spans="1:7" hidden="1" x14ac:dyDescent="0.2">
      <c r="A68" s="76">
        <v>39508</v>
      </c>
      <c r="B68" s="77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8">
        <v>1935195</v>
      </c>
    </row>
    <row r="69" spans="1:7" hidden="1" x14ac:dyDescent="0.2">
      <c r="A69" s="76">
        <v>39539</v>
      </c>
      <c r="B69" s="77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8">
        <v>1489630</v>
      </c>
    </row>
    <row r="70" spans="1:7" hidden="1" x14ac:dyDescent="0.2">
      <c r="A70" s="76">
        <v>39569</v>
      </c>
      <c r="B70" s="77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8">
        <v>1098441</v>
      </c>
    </row>
    <row r="71" spans="1:7" hidden="1" x14ac:dyDescent="0.2">
      <c r="A71" s="76">
        <v>39600</v>
      </c>
      <c r="B71" s="77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8">
        <v>899556</v>
      </c>
    </row>
    <row r="72" spans="1:7" hidden="1" x14ac:dyDescent="0.2">
      <c r="A72" s="76">
        <v>39630</v>
      </c>
      <c r="B72" s="77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8">
        <v>1063126</v>
      </c>
    </row>
    <row r="73" spans="1:7" hidden="1" x14ac:dyDescent="0.2">
      <c r="A73" s="76">
        <v>39661</v>
      </c>
      <c r="B73" s="77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8">
        <v>1039632</v>
      </c>
    </row>
    <row r="74" spans="1:7" hidden="1" x14ac:dyDescent="0.2">
      <c r="A74" s="76">
        <v>39692</v>
      </c>
      <c r="B74" s="77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8">
        <v>1103852</v>
      </c>
    </row>
    <row r="75" spans="1:7" hidden="1" x14ac:dyDescent="0.2">
      <c r="A75" s="76">
        <v>39722</v>
      </c>
      <c r="B75" s="77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8">
        <v>1336610</v>
      </c>
    </row>
    <row r="76" spans="1:7" hidden="1" x14ac:dyDescent="0.2">
      <c r="A76" s="76">
        <v>39753</v>
      </c>
      <c r="B76" s="77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8">
        <v>1451079</v>
      </c>
    </row>
    <row r="77" spans="1:7" hidden="1" x14ac:dyDescent="0.2">
      <c r="A77" s="76">
        <v>39783</v>
      </c>
      <c r="B77" s="77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8">
        <v>1603601</v>
      </c>
    </row>
    <row r="78" spans="1:7" hidden="1" x14ac:dyDescent="0.2">
      <c r="A78" s="76">
        <v>39814</v>
      </c>
      <c r="B78" s="77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8">
        <v>1958694</v>
      </c>
    </row>
    <row r="79" spans="1:7" hidden="1" x14ac:dyDescent="0.2">
      <c r="A79" s="76">
        <v>39845</v>
      </c>
      <c r="B79" s="77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8">
        <v>1774691</v>
      </c>
    </row>
    <row r="80" spans="1:7" hidden="1" x14ac:dyDescent="0.2">
      <c r="A80" s="76">
        <v>39873</v>
      </c>
      <c r="B80" s="77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8">
        <v>1737814</v>
      </c>
    </row>
    <row r="81" spans="1:7" hidden="1" x14ac:dyDescent="0.2">
      <c r="A81" s="76">
        <v>39904</v>
      </c>
      <c r="B81" s="77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8">
        <v>1496986</v>
      </c>
    </row>
    <row r="82" spans="1:7" hidden="1" x14ac:dyDescent="0.2">
      <c r="A82" s="76">
        <v>39934</v>
      </c>
      <c r="B82" s="77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8">
        <v>1083218</v>
      </c>
    </row>
    <row r="83" spans="1:7" hidden="1" x14ac:dyDescent="0.2">
      <c r="A83" s="76">
        <v>39965</v>
      </c>
      <c r="B83" s="77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8">
        <v>857721</v>
      </c>
    </row>
    <row r="84" spans="1:7" hidden="1" x14ac:dyDescent="0.2">
      <c r="A84" s="76">
        <v>39995</v>
      </c>
      <c r="B84" s="77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8">
        <v>1104141</v>
      </c>
    </row>
    <row r="85" spans="1:7" hidden="1" x14ac:dyDescent="0.2">
      <c r="A85" s="76">
        <v>40026</v>
      </c>
      <c r="B85" s="77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8">
        <v>1020793</v>
      </c>
    </row>
    <row r="86" spans="1:7" hidden="1" x14ac:dyDescent="0.2">
      <c r="A86" s="76">
        <v>40057</v>
      </c>
      <c r="B86" s="77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8">
        <v>1159564</v>
      </c>
    </row>
    <row r="87" spans="1:7" hidden="1" x14ac:dyDescent="0.2">
      <c r="A87" s="76">
        <v>40087</v>
      </c>
      <c r="B87" s="77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8">
        <v>1355367</v>
      </c>
    </row>
    <row r="88" spans="1:7" hidden="1" x14ac:dyDescent="0.2">
      <c r="A88" s="76">
        <v>40118</v>
      </c>
      <c r="B88" s="77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8">
        <v>1473529</v>
      </c>
    </row>
    <row r="89" spans="1:7" hidden="1" x14ac:dyDescent="0.2">
      <c r="A89" s="76">
        <v>40148</v>
      </c>
      <c r="B89" s="77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8">
        <v>1675668</v>
      </c>
    </row>
    <row r="90" spans="1:7" hidden="1" x14ac:dyDescent="0.2">
      <c r="A90" s="76">
        <v>40179</v>
      </c>
      <c r="B90" s="77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8">
        <v>2044175</v>
      </c>
    </row>
    <row r="91" spans="1:7" hidden="1" x14ac:dyDescent="0.2">
      <c r="A91" s="76">
        <v>40210</v>
      </c>
      <c r="B91" s="77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8">
        <v>1825711</v>
      </c>
    </row>
    <row r="92" spans="1:7" hidden="1" x14ac:dyDescent="0.2">
      <c r="A92" s="76">
        <v>40238</v>
      </c>
      <c r="B92" s="77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8">
        <v>1792850</v>
      </c>
    </row>
    <row r="93" spans="1:7" hidden="1" x14ac:dyDescent="0.2">
      <c r="A93" s="76">
        <v>40269</v>
      </c>
      <c r="B93" s="77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8">
        <v>1500286</v>
      </c>
    </row>
    <row r="94" spans="1:7" hidden="1" x14ac:dyDescent="0.2">
      <c r="A94" s="76">
        <v>40299</v>
      </c>
      <c r="B94" s="77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8">
        <v>997050</v>
      </c>
    </row>
    <row r="95" spans="1:7" hidden="1" x14ac:dyDescent="0.2">
      <c r="A95" s="76">
        <v>40330</v>
      </c>
      <c r="B95" s="77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8">
        <v>898991</v>
      </c>
    </row>
    <row r="96" spans="1:7" hidden="1" x14ac:dyDescent="0.2">
      <c r="A96" s="76">
        <v>40360</v>
      </c>
      <c r="B96" s="77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8">
        <v>1111619</v>
      </c>
    </row>
    <row r="97" spans="1:7" hidden="1" x14ac:dyDescent="0.2">
      <c r="A97" s="76">
        <v>40391</v>
      </c>
      <c r="B97" s="77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8">
        <v>1001283</v>
      </c>
    </row>
    <row r="98" spans="1:7" hidden="1" x14ac:dyDescent="0.2">
      <c r="A98" s="76">
        <v>40422</v>
      </c>
      <c r="B98" s="77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8">
        <v>1138242</v>
      </c>
    </row>
    <row r="99" spans="1:7" hidden="1" x14ac:dyDescent="0.2">
      <c r="A99" s="76">
        <v>40452</v>
      </c>
      <c r="B99" s="77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8">
        <v>1307428</v>
      </c>
    </row>
    <row r="100" spans="1:7" hidden="1" x14ac:dyDescent="0.2">
      <c r="A100" s="76">
        <v>40483</v>
      </c>
      <c r="B100" s="77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8">
        <v>1494314</v>
      </c>
    </row>
    <row r="101" spans="1:7" hidden="1" x14ac:dyDescent="0.2">
      <c r="A101" s="76">
        <v>40513</v>
      </c>
      <c r="B101" s="77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8">
        <v>1634135</v>
      </c>
    </row>
    <row r="102" spans="1:7" hidden="1" x14ac:dyDescent="0.2">
      <c r="A102" s="76">
        <v>40544</v>
      </c>
      <c r="B102" s="77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8">
        <v>2019706</v>
      </c>
    </row>
    <row r="103" spans="1:7" hidden="1" x14ac:dyDescent="0.2">
      <c r="A103" s="76">
        <v>40575</v>
      </c>
      <c r="B103" s="77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8">
        <v>1770186</v>
      </c>
    </row>
    <row r="104" spans="1:7" hidden="1" x14ac:dyDescent="0.2">
      <c r="A104" s="76">
        <v>40603</v>
      </c>
      <c r="B104" s="77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8">
        <v>1661480</v>
      </c>
    </row>
    <row r="105" spans="1:7" hidden="1" x14ac:dyDescent="0.2">
      <c r="A105" s="76">
        <v>40634</v>
      </c>
      <c r="B105" s="77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8">
        <v>1420933</v>
      </c>
    </row>
    <row r="106" spans="1:7" hidden="1" x14ac:dyDescent="0.2">
      <c r="A106" s="76">
        <v>40664</v>
      </c>
      <c r="B106" s="77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8">
        <v>972710</v>
      </c>
    </row>
    <row r="107" spans="1:7" hidden="1" x14ac:dyDescent="0.2">
      <c r="A107" s="76">
        <v>40695</v>
      </c>
      <c r="B107" s="77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8">
        <v>871839</v>
      </c>
    </row>
    <row r="108" spans="1:7" hidden="1" x14ac:dyDescent="0.2">
      <c r="A108" s="76">
        <v>40725</v>
      </c>
      <c r="B108" s="77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8">
        <v>1102018</v>
      </c>
    </row>
    <row r="109" spans="1:7" hidden="1" x14ac:dyDescent="0.2">
      <c r="A109" s="76">
        <v>40756</v>
      </c>
      <c r="B109" s="77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8">
        <v>1073216</v>
      </c>
    </row>
    <row r="110" spans="1:7" hidden="1" x14ac:dyDescent="0.2">
      <c r="A110" s="76">
        <v>40787</v>
      </c>
      <c r="B110" s="77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8">
        <v>1134763</v>
      </c>
    </row>
    <row r="111" spans="1:7" hidden="1" x14ac:dyDescent="0.2">
      <c r="A111" s="76">
        <v>40817</v>
      </c>
      <c r="B111" s="77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8">
        <v>1253027</v>
      </c>
    </row>
    <row r="112" spans="1:7" hidden="1" x14ac:dyDescent="0.2">
      <c r="A112" s="76">
        <v>40848</v>
      </c>
      <c r="B112" s="77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8">
        <v>1453687</v>
      </c>
    </row>
    <row r="113" spans="1:7" hidden="1" x14ac:dyDescent="0.2">
      <c r="A113" s="76">
        <v>40878</v>
      </c>
      <c r="B113" s="77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8">
        <v>1639359</v>
      </c>
    </row>
    <row r="114" spans="1:7" hidden="1" x14ac:dyDescent="0.2">
      <c r="A114" s="76">
        <v>40909</v>
      </c>
      <c r="B114" s="77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8">
        <v>1968008</v>
      </c>
    </row>
    <row r="115" spans="1:7" hidden="1" x14ac:dyDescent="0.2">
      <c r="A115" s="76">
        <v>40940</v>
      </c>
      <c r="B115" s="77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8">
        <v>1732393</v>
      </c>
    </row>
    <row r="116" spans="1:7" hidden="1" x14ac:dyDescent="0.2">
      <c r="A116" s="76">
        <v>40969</v>
      </c>
      <c r="B116" s="77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8">
        <v>1662542</v>
      </c>
    </row>
    <row r="117" spans="1:7" hidden="1" x14ac:dyDescent="0.2">
      <c r="A117" s="76">
        <v>41000</v>
      </c>
      <c r="B117" s="77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8">
        <v>1416237</v>
      </c>
    </row>
    <row r="118" spans="1:7" hidden="1" x14ac:dyDescent="0.2">
      <c r="A118" s="76">
        <v>41030</v>
      </c>
      <c r="B118" s="77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8">
        <v>976905</v>
      </c>
    </row>
    <row r="119" spans="1:7" hidden="1" x14ac:dyDescent="0.2">
      <c r="A119" s="76">
        <v>41061</v>
      </c>
      <c r="B119" s="77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8">
        <v>903972</v>
      </c>
    </row>
    <row r="120" spans="1:7" hidden="1" x14ac:dyDescent="0.2">
      <c r="A120" s="76">
        <v>41091</v>
      </c>
      <c r="B120" s="77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8">
        <v>1032317</v>
      </c>
    </row>
    <row r="121" spans="1:7" hidden="1" x14ac:dyDescent="0.2">
      <c r="A121" s="76">
        <v>41122</v>
      </c>
      <c r="B121" s="77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8">
        <v>985767</v>
      </c>
    </row>
    <row r="122" spans="1:7" hidden="1" x14ac:dyDescent="0.2">
      <c r="A122" s="76">
        <v>41153</v>
      </c>
      <c r="B122" s="77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8">
        <v>1070300</v>
      </c>
    </row>
    <row r="123" spans="1:7" hidden="1" x14ac:dyDescent="0.2">
      <c r="A123" s="76">
        <v>41183</v>
      </c>
      <c r="B123" s="77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8">
        <v>1303831</v>
      </c>
    </row>
    <row r="124" spans="1:7" hidden="1" x14ac:dyDescent="0.2">
      <c r="A124" s="76">
        <v>41214</v>
      </c>
      <c r="B124" s="77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8">
        <v>1427448</v>
      </c>
    </row>
    <row r="125" spans="1:7" hidden="1" x14ac:dyDescent="0.2">
      <c r="A125" s="76">
        <v>41244</v>
      </c>
      <c r="B125" s="77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8">
        <v>1679630</v>
      </c>
    </row>
    <row r="126" spans="1:7" hidden="1" x14ac:dyDescent="0.2">
      <c r="A126" s="76">
        <v>41275</v>
      </c>
      <c r="B126" s="77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8">
        <v>1922197</v>
      </c>
    </row>
    <row r="127" spans="1:7" hidden="1" x14ac:dyDescent="0.2">
      <c r="A127" s="76">
        <v>41306</v>
      </c>
      <c r="B127" s="77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8">
        <v>1752051</v>
      </c>
    </row>
    <row r="128" spans="1:7" hidden="1" x14ac:dyDescent="0.2">
      <c r="A128" s="76">
        <v>41334</v>
      </c>
      <c r="B128" s="77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8">
        <v>1792576</v>
      </c>
    </row>
    <row r="129" spans="1:7" hidden="1" x14ac:dyDescent="0.2">
      <c r="A129" s="76">
        <v>41365</v>
      </c>
      <c r="B129" s="77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8">
        <v>1397316</v>
      </c>
    </row>
    <row r="130" spans="1:7" hidden="1" x14ac:dyDescent="0.2">
      <c r="A130" s="76">
        <v>41395</v>
      </c>
      <c r="B130" s="77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8">
        <v>1072944</v>
      </c>
    </row>
    <row r="131" spans="1:7" hidden="1" x14ac:dyDescent="0.2">
      <c r="A131" s="76">
        <v>41426</v>
      </c>
      <c r="B131" s="77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8">
        <v>922706</v>
      </c>
    </row>
    <row r="132" spans="1:7" hidden="1" x14ac:dyDescent="0.2">
      <c r="A132" s="76">
        <v>41456</v>
      </c>
      <c r="B132" s="77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8">
        <v>1116141</v>
      </c>
    </row>
    <row r="133" spans="1:7" hidden="1" x14ac:dyDescent="0.2">
      <c r="A133" s="76">
        <v>41487</v>
      </c>
      <c r="B133" s="77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8">
        <v>1051375</v>
      </c>
    </row>
    <row r="134" spans="1:7" hidden="1" x14ac:dyDescent="0.2">
      <c r="A134" s="76">
        <v>41518</v>
      </c>
      <c r="B134" s="77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8">
        <v>1104080</v>
      </c>
    </row>
    <row r="135" spans="1:7" hidden="1" x14ac:dyDescent="0.2">
      <c r="A135" s="76">
        <v>41548</v>
      </c>
      <c r="B135" s="77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8">
        <v>1312534</v>
      </c>
    </row>
    <row r="136" spans="1:7" hidden="1" x14ac:dyDescent="0.2">
      <c r="A136" s="76">
        <v>41579</v>
      </c>
      <c r="B136" s="77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8">
        <v>1490808</v>
      </c>
    </row>
    <row r="137" spans="1:7" hidden="1" x14ac:dyDescent="0.2">
      <c r="A137" s="87">
        <v>41609</v>
      </c>
      <c r="B137" s="85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86">
        <v>1714562</v>
      </c>
    </row>
    <row r="138" spans="1:7" hidden="1" x14ac:dyDescent="0.2">
      <c r="A138" s="87">
        <v>41640</v>
      </c>
      <c r="B138" s="88">
        <v>3218</v>
      </c>
      <c r="C138" s="45">
        <v>141882</v>
      </c>
      <c r="D138" s="45">
        <v>4398342</v>
      </c>
      <c r="E138" s="45">
        <v>2214146</v>
      </c>
      <c r="F138" s="45">
        <v>4397814</v>
      </c>
      <c r="G138" s="89">
        <v>1996579</v>
      </c>
    </row>
    <row r="139" spans="1:7" hidden="1" x14ac:dyDescent="0.2">
      <c r="A139" s="76">
        <v>41671</v>
      </c>
      <c r="B139" s="77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8">
        <v>1840570</v>
      </c>
    </row>
    <row r="140" spans="1:7" hidden="1" x14ac:dyDescent="0.2">
      <c r="A140" s="76">
        <v>41699</v>
      </c>
      <c r="B140" s="77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8">
        <v>1703441</v>
      </c>
    </row>
    <row r="141" spans="1:7" hidden="1" x14ac:dyDescent="0.2">
      <c r="A141" s="76">
        <v>41730</v>
      </c>
      <c r="B141" s="77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8">
        <v>1535884</v>
      </c>
    </row>
    <row r="142" spans="1:7" hidden="1" x14ac:dyDescent="0.2">
      <c r="A142" s="76">
        <v>41760</v>
      </c>
      <c r="B142" s="77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8">
        <v>1117345</v>
      </c>
    </row>
    <row r="143" spans="1:7" hidden="1" x14ac:dyDescent="0.2">
      <c r="A143" s="76">
        <v>41791</v>
      </c>
      <c r="B143" s="77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8">
        <v>903500</v>
      </c>
    </row>
    <row r="144" spans="1:7" hidden="1" x14ac:dyDescent="0.2">
      <c r="A144" s="76">
        <v>41821</v>
      </c>
      <c r="B144" s="77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8">
        <v>1113202</v>
      </c>
    </row>
    <row r="145" spans="1:7" hidden="1" x14ac:dyDescent="0.2">
      <c r="A145" s="76">
        <v>41852</v>
      </c>
      <c r="B145" s="77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8">
        <v>1065539</v>
      </c>
    </row>
    <row r="146" spans="1:7" hidden="1" x14ac:dyDescent="0.2">
      <c r="A146" s="76">
        <v>41883</v>
      </c>
      <c r="B146" s="77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8">
        <v>1123645</v>
      </c>
    </row>
    <row r="147" spans="1:7" hidden="1" x14ac:dyDescent="0.2">
      <c r="A147" s="76">
        <v>41913</v>
      </c>
      <c r="B147" s="77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8">
        <v>1383333</v>
      </c>
    </row>
    <row r="148" spans="1:7" hidden="1" x14ac:dyDescent="0.2">
      <c r="A148" s="76">
        <v>41944</v>
      </c>
      <c r="B148" s="77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8">
        <v>1542697</v>
      </c>
    </row>
    <row r="149" spans="1:7" hidden="1" x14ac:dyDescent="0.2">
      <c r="A149" s="76">
        <v>41974</v>
      </c>
      <c r="B149" s="77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8">
        <v>1777414</v>
      </c>
    </row>
    <row r="150" spans="1:7" hidden="1" x14ac:dyDescent="0.2">
      <c r="A150" s="76">
        <v>42005</v>
      </c>
      <c r="B150" s="77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8">
        <v>2061317</v>
      </c>
    </row>
    <row r="151" spans="1:7" hidden="1" x14ac:dyDescent="0.2">
      <c r="A151" s="76">
        <v>42036</v>
      </c>
      <c r="B151" s="77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8">
        <v>1927519</v>
      </c>
    </row>
    <row r="152" spans="1:7" hidden="1" x14ac:dyDescent="0.2">
      <c r="A152" s="76">
        <v>42064</v>
      </c>
      <c r="B152" s="77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8">
        <v>1830222</v>
      </c>
    </row>
    <row r="153" spans="1:7" hidden="1" x14ac:dyDescent="0.2">
      <c r="A153" s="76">
        <v>42095</v>
      </c>
      <c r="B153" s="77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8">
        <v>1567953</v>
      </c>
    </row>
    <row r="154" spans="1:7" hidden="1" x14ac:dyDescent="0.2">
      <c r="A154" s="76">
        <v>42125</v>
      </c>
      <c r="B154" s="77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8">
        <v>1175589</v>
      </c>
    </row>
    <row r="155" spans="1:7" hidden="1" x14ac:dyDescent="0.2">
      <c r="A155" s="76">
        <v>42156</v>
      </c>
      <c r="B155" s="77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8">
        <v>929704</v>
      </c>
    </row>
    <row r="156" spans="1:7" hidden="1" x14ac:dyDescent="0.2">
      <c r="A156" s="76">
        <v>42186</v>
      </c>
      <c r="B156" s="77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8">
        <v>1166482</v>
      </c>
    </row>
    <row r="157" spans="1:7" hidden="1" x14ac:dyDescent="0.2">
      <c r="A157" s="76">
        <v>42217</v>
      </c>
      <c r="B157" s="77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8">
        <v>1085433</v>
      </c>
    </row>
    <row r="158" spans="1:7" hidden="1" x14ac:dyDescent="0.2">
      <c r="A158" s="76">
        <v>42248</v>
      </c>
      <c r="B158" s="77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8">
        <v>1199730</v>
      </c>
    </row>
    <row r="159" spans="1:7" hidden="1" x14ac:dyDescent="0.2">
      <c r="A159" s="76">
        <v>42278</v>
      </c>
      <c r="B159" s="77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8">
        <v>1438781</v>
      </c>
    </row>
    <row r="160" spans="1:7" hidden="1" x14ac:dyDescent="0.2">
      <c r="A160" s="76">
        <v>42309</v>
      </c>
      <c r="B160" s="77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8">
        <v>1642190</v>
      </c>
    </row>
    <row r="161" spans="1:7" hidden="1" x14ac:dyDescent="0.2">
      <c r="A161" s="76">
        <v>42339</v>
      </c>
      <c r="B161" s="77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8">
        <v>1931323</v>
      </c>
    </row>
    <row r="162" spans="1:7" hidden="1" x14ac:dyDescent="0.2">
      <c r="A162" s="76">
        <v>42370</v>
      </c>
      <c r="B162" s="77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8">
        <v>2245557</v>
      </c>
    </row>
    <row r="163" spans="1:7" hidden="1" x14ac:dyDescent="0.2">
      <c r="A163" s="76">
        <v>42401</v>
      </c>
      <c r="B163" s="77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8">
        <v>2097635</v>
      </c>
    </row>
    <row r="164" spans="1:7" hidden="1" x14ac:dyDescent="0.2">
      <c r="A164" s="76">
        <v>42430</v>
      </c>
      <c r="B164" s="77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8">
        <v>2084741</v>
      </c>
    </row>
    <row r="165" spans="1:7" hidden="1" x14ac:dyDescent="0.2">
      <c r="A165" s="76">
        <v>42461</v>
      </c>
      <c r="B165" s="77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8">
        <v>1669973</v>
      </c>
    </row>
    <row r="166" spans="1:7" hidden="1" x14ac:dyDescent="0.2">
      <c r="A166" s="76">
        <v>42491</v>
      </c>
      <c r="B166" s="77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8">
        <v>1176965</v>
      </c>
    </row>
    <row r="167" spans="1:7" hidden="1" x14ac:dyDescent="0.2">
      <c r="A167" s="76">
        <v>42522</v>
      </c>
      <c r="B167" s="77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8">
        <v>1076485</v>
      </c>
    </row>
    <row r="168" spans="1:7" hidden="1" x14ac:dyDescent="0.2">
      <c r="A168" s="76">
        <v>42552</v>
      </c>
      <c r="B168" s="77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8">
        <v>1259558</v>
      </c>
    </row>
    <row r="169" spans="1:7" hidden="1" x14ac:dyDescent="0.2">
      <c r="A169" s="76">
        <v>42583</v>
      </c>
      <c r="B169" s="77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8">
        <v>1173870</v>
      </c>
    </row>
    <row r="170" spans="1:7" hidden="1" x14ac:dyDescent="0.2">
      <c r="A170" s="76">
        <v>42614</v>
      </c>
      <c r="B170" s="77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8">
        <v>1317807</v>
      </c>
    </row>
    <row r="171" spans="1:7" hidden="1" x14ac:dyDescent="0.2">
      <c r="A171" s="76">
        <v>42644</v>
      </c>
      <c r="B171" s="77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8">
        <v>1516027</v>
      </c>
    </row>
    <row r="172" spans="1:7" hidden="1" x14ac:dyDescent="0.2">
      <c r="A172" s="76">
        <v>42675</v>
      </c>
      <c r="B172" s="77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8">
        <v>1736249</v>
      </c>
    </row>
    <row r="173" spans="1:7" hidden="1" x14ac:dyDescent="0.2">
      <c r="A173" s="76">
        <v>42705</v>
      </c>
      <c r="B173" s="77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8">
        <v>2014459</v>
      </c>
    </row>
    <row r="174" spans="1:7" hidden="1" x14ac:dyDescent="0.2">
      <c r="A174" s="76">
        <v>42736</v>
      </c>
      <c r="B174" s="77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8">
        <v>2280005</v>
      </c>
    </row>
    <row r="175" spans="1:7" hidden="1" x14ac:dyDescent="0.2">
      <c r="A175" s="76">
        <v>42767</v>
      </c>
      <c r="B175" s="77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8">
        <v>2051122</v>
      </c>
    </row>
    <row r="176" spans="1:7" hidden="1" x14ac:dyDescent="0.2">
      <c r="A176" s="76">
        <v>42795</v>
      </c>
      <c r="B176" s="77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8">
        <v>2046863</v>
      </c>
    </row>
    <row r="177" spans="1:7" hidden="1" x14ac:dyDescent="0.2">
      <c r="A177" s="76">
        <v>42826</v>
      </c>
      <c r="B177" s="77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8">
        <v>1761223</v>
      </c>
    </row>
    <row r="178" spans="1:7" hidden="1" x14ac:dyDescent="0.2">
      <c r="A178" s="76">
        <v>42856</v>
      </c>
      <c r="B178" s="77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8">
        <v>1253853</v>
      </c>
    </row>
    <row r="179" spans="1:7" hidden="1" x14ac:dyDescent="0.2">
      <c r="A179" s="76">
        <v>42887</v>
      </c>
      <c r="B179" s="77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8">
        <v>1138631</v>
      </c>
    </row>
    <row r="180" spans="1:7" hidden="1" x14ac:dyDescent="0.2">
      <c r="A180" s="76">
        <v>42917</v>
      </c>
      <c r="B180" s="77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8">
        <v>1291905</v>
      </c>
    </row>
    <row r="181" spans="1:7" hidden="1" x14ac:dyDescent="0.2">
      <c r="A181" s="76">
        <v>42948</v>
      </c>
      <c r="B181" s="77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8">
        <v>1201490</v>
      </c>
    </row>
    <row r="182" spans="1:7" hidden="1" x14ac:dyDescent="0.2">
      <c r="A182" s="76">
        <v>42979</v>
      </c>
      <c r="B182" s="77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8">
        <v>1313630</v>
      </c>
    </row>
    <row r="183" spans="1:7" hidden="1" x14ac:dyDescent="0.2">
      <c r="A183" s="76">
        <v>43009</v>
      </c>
      <c r="B183" s="77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8">
        <v>1601968</v>
      </c>
    </row>
    <row r="184" spans="1:7" hidden="1" x14ac:dyDescent="0.2">
      <c r="A184" s="76">
        <v>43040</v>
      </c>
      <c r="B184" s="77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8">
        <v>1800758</v>
      </c>
    </row>
    <row r="185" spans="1:7" hidden="1" x14ac:dyDescent="0.2">
      <c r="A185" s="76">
        <v>43070</v>
      </c>
      <c r="B185" s="77">
        <v>3070</v>
      </c>
      <c r="C185" s="1">
        <v>139790</v>
      </c>
      <c r="D185" s="1">
        <v>4333490</v>
      </c>
      <c r="E185" s="1">
        <v>2186146</v>
      </c>
      <c r="F185" s="1">
        <v>4141700</v>
      </c>
      <c r="G185" s="78">
        <v>2045989</v>
      </c>
    </row>
    <row r="186" spans="1:7" hidden="1" x14ac:dyDescent="0.2">
      <c r="A186" s="76">
        <v>43101</v>
      </c>
      <c r="B186" s="77">
        <v>3067</v>
      </c>
      <c r="C186" s="1">
        <v>140169</v>
      </c>
      <c r="D186" s="1">
        <v>4345239</v>
      </c>
      <c r="E186" s="1">
        <v>2549593</v>
      </c>
      <c r="F186" s="1">
        <v>4969120</v>
      </c>
      <c r="G186" s="78">
        <v>2279108</v>
      </c>
    </row>
    <row r="187" spans="1:7" hidden="1" x14ac:dyDescent="0.2">
      <c r="A187" s="76">
        <v>43132</v>
      </c>
      <c r="B187" s="77">
        <v>3067</v>
      </c>
      <c r="C187" s="1">
        <v>140663</v>
      </c>
      <c r="D187" s="1">
        <v>3938564</v>
      </c>
      <c r="E187" s="1">
        <v>2263356</v>
      </c>
      <c r="F187" s="1">
        <v>4030944</v>
      </c>
      <c r="G187" s="78">
        <v>2141136</v>
      </c>
    </row>
    <row r="188" spans="1:7" hidden="1" x14ac:dyDescent="0.2">
      <c r="A188" s="76">
        <v>43160</v>
      </c>
      <c r="B188" s="77">
        <v>3063</v>
      </c>
      <c r="C188" s="1">
        <v>140872</v>
      </c>
      <c r="D188" s="1">
        <v>4367032</v>
      </c>
      <c r="E188" s="1">
        <v>2390605</v>
      </c>
      <c r="F188" s="1">
        <v>4176455</v>
      </c>
      <c r="G188" s="78">
        <v>2205955</v>
      </c>
    </row>
    <row r="189" spans="1:7" hidden="1" x14ac:dyDescent="0.2">
      <c r="A189" s="76">
        <v>43191</v>
      </c>
      <c r="B189" s="77">
        <v>3056</v>
      </c>
      <c r="C189" s="1">
        <v>140183</v>
      </c>
      <c r="D189" s="1">
        <v>4205490</v>
      </c>
      <c r="E189" s="1">
        <v>1926416</v>
      </c>
      <c r="F189" s="1">
        <v>3430091</v>
      </c>
      <c r="G189" s="78">
        <v>1765164</v>
      </c>
    </row>
    <row r="190" spans="1:7" hidden="1" x14ac:dyDescent="0.2">
      <c r="A190" s="76">
        <v>43221</v>
      </c>
      <c r="B190" s="77">
        <v>3028</v>
      </c>
      <c r="C190" s="1">
        <v>136442</v>
      </c>
      <c r="D190" s="1">
        <v>4229702</v>
      </c>
      <c r="E190" s="1">
        <v>1587387</v>
      </c>
      <c r="F190" s="1">
        <v>2541156</v>
      </c>
      <c r="G190" s="78">
        <v>1278308</v>
      </c>
    </row>
    <row r="191" spans="1:7" hidden="1" x14ac:dyDescent="0.2">
      <c r="A191" s="79">
        <v>43252</v>
      </c>
      <c r="B191" s="80">
        <v>2968</v>
      </c>
      <c r="C191" s="81">
        <v>134757</v>
      </c>
      <c r="D191" s="81">
        <v>4042710</v>
      </c>
      <c r="E191" s="81">
        <v>1382749</v>
      </c>
      <c r="F191" s="81">
        <v>2267738</v>
      </c>
      <c r="G191" s="82">
        <v>1144657</v>
      </c>
    </row>
    <row r="192" spans="1:7" hidden="1" x14ac:dyDescent="0.2">
      <c r="A192" s="65"/>
      <c r="B192" s="66"/>
      <c r="C192" s="66"/>
      <c r="D192" s="66"/>
      <c r="E192" s="66"/>
      <c r="F192" s="66"/>
      <c r="G192" s="66"/>
    </row>
    <row r="193" spans="1:16" ht="15" hidden="1" x14ac:dyDescent="0.25">
      <c r="A193" s="3" t="s">
        <v>5</v>
      </c>
      <c r="B193" s="4"/>
      <c r="C193" s="5" t="str">
        <f>B3</f>
        <v>Total NZ</v>
      </c>
      <c r="E193" s="6"/>
      <c r="F193" s="7"/>
      <c r="G193" s="8"/>
      <c r="H193" s="8"/>
      <c r="I193" s="8"/>
    </row>
    <row r="194" spans="1:16" ht="57" hidden="1" customHeight="1" x14ac:dyDescent="0.2">
      <c r="A194" s="39" t="str">
        <f>A$5</f>
        <v>Month</v>
      </c>
      <c r="B194" s="40" t="str">
        <f>B$5&amp;" at end of month"</f>
        <v>Number of establishments at end of month</v>
      </c>
      <c r="C194" s="40" t="s">
        <v>42</v>
      </c>
      <c r="D194" s="40" t="s">
        <v>43</v>
      </c>
      <c r="E194" s="40" t="s">
        <v>37</v>
      </c>
      <c r="F194" s="40" t="s">
        <v>38</v>
      </c>
      <c r="G194" s="40" t="s">
        <v>36</v>
      </c>
      <c r="H194" s="40" t="str">
        <f>H$5</f>
        <v>Average length 
of stay (days)</v>
      </c>
      <c r="I194" s="40" t="str">
        <f>I$5</f>
        <v>Occupancy rate 
%</v>
      </c>
      <c r="J194" s="40" t="str">
        <f>J$5</f>
        <v>Guests per stay-unit night</v>
      </c>
      <c r="K194" s="40" t="str">
        <f>K$5</f>
        <v>Stay-units per establishment</v>
      </c>
      <c r="L194" s="40" t="str">
        <f>L$5</f>
        <v>Guest night % of January guest nights</v>
      </c>
    </row>
    <row r="195" spans="1:16" x14ac:dyDescent="0.2">
      <c r="A195" s="9" t="str">
        <f t="shared" ref="A195:A226" si="0">TEXT(A6,"mmm-yy")</f>
        <v>Jan-03</v>
      </c>
      <c r="B195" s="1">
        <f t="shared" ref="B195:D214" si="1">B6</f>
        <v>2966</v>
      </c>
      <c r="C195" s="1">
        <f t="shared" si="1"/>
        <v>124436</v>
      </c>
      <c r="D195" s="1">
        <f t="shared" si="1"/>
        <v>3857516</v>
      </c>
      <c r="E195" s="10">
        <f t="shared" ref="E195:G214" si="2">IF(TEXT(E6,0)="C","C",E6)</f>
        <v>1884259</v>
      </c>
      <c r="F195" s="10">
        <f t="shared" si="2"/>
        <v>3884101</v>
      </c>
      <c r="G195" s="10">
        <f t="shared" si="2"/>
        <v>1828808</v>
      </c>
      <c r="H195" s="11">
        <f t="shared" ref="H195:H226" si="3">IF(F195=0,"-",IF(OR(F195="C",G195="C"),"C",F195/G195))</f>
        <v>2.1238429621917665</v>
      </c>
      <c r="I195" s="37">
        <f t="shared" ref="I195:I226" si="4">IF(D195=0,"-",IF(E195="C","C",100*E195/D195))</f>
        <v>48.846433819069055</v>
      </c>
      <c r="J195" s="12">
        <f t="shared" ref="J195:J226" si="5">IF(OR(F195="C",E195="C"),"C",F195/E195)</f>
        <v>2.0613413548774346</v>
      </c>
      <c r="K195" s="31">
        <f t="shared" ref="K195:K226" si="6">C195/B195</f>
        <v>41.954146999325694</v>
      </c>
      <c r="L195" s="13">
        <f t="shared" ref="L195:L206" si="7">IF(OR(F$195="C",F195="C"),"C",100*F195/F$195)</f>
        <v>100</v>
      </c>
      <c r="N195" s="10"/>
      <c r="P195" s="1"/>
    </row>
    <row r="196" spans="1:16" x14ac:dyDescent="0.2">
      <c r="A196" s="9" t="str">
        <f t="shared" si="0"/>
        <v>Feb-03</v>
      </c>
      <c r="B196" s="1">
        <f t="shared" si="1"/>
        <v>2968</v>
      </c>
      <c r="C196" s="1">
        <f t="shared" si="1"/>
        <v>124628</v>
      </c>
      <c r="D196" s="1">
        <f t="shared" si="1"/>
        <v>3489584</v>
      </c>
      <c r="E196" s="10">
        <f t="shared" si="2"/>
        <v>1702379</v>
      </c>
      <c r="F196" s="10">
        <f t="shared" si="2"/>
        <v>3013612</v>
      </c>
      <c r="G196" s="10">
        <f t="shared" si="2"/>
        <v>1632061</v>
      </c>
      <c r="H196" s="11">
        <f t="shared" si="3"/>
        <v>1.8465069626686748</v>
      </c>
      <c r="I196" s="37">
        <f t="shared" si="4"/>
        <v>48.784582918766247</v>
      </c>
      <c r="J196" s="12">
        <f t="shared" si="5"/>
        <v>1.7702356525779512</v>
      </c>
      <c r="K196" s="31">
        <f t="shared" si="6"/>
        <v>41.990566037735846</v>
      </c>
      <c r="L196" s="13">
        <f t="shared" si="7"/>
        <v>77.588404626965158</v>
      </c>
      <c r="N196" s="10"/>
      <c r="P196" s="1"/>
    </row>
    <row r="197" spans="1:16" x14ac:dyDescent="0.2">
      <c r="A197" s="9" t="str">
        <f t="shared" si="0"/>
        <v>Mar-03</v>
      </c>
      <c r="B197" s="1">
        <f t="shared" si="1"/>
        <v>2967</v>
      </c>
      <c r="C197" s="1">
        <f t="shared" si="1"/>
        <v>124324</v>
      </c>
      <c r="D197" s="1">
        <f t="shared" si="1"/>
        <v>3854044</v>
      </c>
      <c r="E197" s="10">
        <f t="shared" si="2"/>
        <v>1694083</v>
      </c>
      <c r="F197" s="10">
        <f t="shared" si="2"/>
        <v>2898116</v>
      </c>
      <c r="G197" s="10">
        <f t="shared" si="2"/>
        <v>1589468</v>
      </c>
      <c r="H197" s="11">
        <f t="shared" si="3"/>
        <v>1.8233245337433657</v>
      </c>
      <c r="I197" s="37">
        <f t="shared" si="4"/>
        <v>43.955984934266446</v>
      </c>
      <c r="J197" s="12">
        <f t="shared" si="5"/>
        <v>1.7107284589952205</v>
      </c>
      <c r="K197" s="31">
        <f t="shared" si="6"/>
        <v>41.902258173238963</v>
      </c>
      <c r="L197" s="13">
        <f t="shared" si="7"/>
        <v>74.614846524330858</v>
      </c>
      <c r="N197" s="10"/>
      <c r="P197" s="1"/>
    </row>
    <row r="198" spans="1:16" x14ac:dyDescent="0.2">
      <c r="A198" s="9" t="str">
        <f t="shared" si="0"/>
        <v>Apr-03</v>
      </c>
      <c r="B198" s="1">
        <f t="shared" si="1"/>
        <v>2923</v>
      </c>
      <c r="C198" s="1">
        <f t="shared" si="1"/>
        <v>120012</v>
      </c>
      <c r="D198" s="1">
        <f t="shared" si="1"/>
        <v>3600360</v>
      </c>
      <c r="E198" s="10">
        <f t="shared" si="2"/>
        <v>1424392</v>
      </c>
      <c r="F198" s="10">
        <f t="shared" si="2"/>
        <v>2550460</v>
      </c>
      <c r="G198" s="10">
        <f t="shared" si="2"/>
        <v>1370814</v>
      </c>
      <c r="H198" s="11">
        <f t="shared" si="3"/>
        <v>1.8605441730242032</v>
      </c>
      <c r="I198" s="37">
        <f t="shared" si="4"/>
        <v>39.56248819562488</v>
      </c>
      <c r="J198" s="12">
        <f t="shared" si="5"/>
        <v>1.7905604636925789</v>
      </c>
      <c r="K198" s="31">
        <f t="shared" si="6"/>
        <v>41.057817310981868</v>
      </c>
      <c r="L198" s="13">
        <f t="shared" si="7"/>
        <v>65.664100907777623</v>
      </c>
      <c r="N198" s="10"/>
      <c r="P198" s="1"/>
    </row>
    <row r="199" spans="1:16" x14ac:dyDescent="0.2">
      <c r="A199" s="9" t="str">
        <f t="shared" si="0"/>
        <v>May-03</v>
      </c>
      <c r="B199" s="1">
        <f t="shared" si="1"/>
        <v>2862</v>
      </c>
      <c r="C199" s="1">
        <f t="shared" si="1"/>
        <v>117659</v>
      </c>
      <c r="D199" s="1">
        <f t="shared" si="1"/>
        <v>3647429</v>
      </c>
      <c r="E199" s="10">
        <f t="shared" si="2"/>
        <v>1073578</v>
      </c>
      <c r="F199" s="10">
        <f t="shared" si="2"/>
        <v>1721910</v>
      </c>
      <c r="G199" s="10">
        <f t="shared" si="2"/>
        <v>946547</v>
      </c>
      <c r="H199" s="11">
        <f t="shared" si="3"/>
        <v>1.8191489698873906</v>
      </c>
      <c r="I199" s="37">
        <f t="shared" si="4"/>
        <v>29.433828595429823</v>
      </c>
      <c r="J199" s="12">
        <f t="shared" si="5"/>
        <v>1.6038983660246391</v>
      </c>
      <c r="K199" s="31">
        <f t="shared" si="6"/>
        <v>41.110761705101325</v>
      </c>
      <c r="L199" s="13">
        <f t="shared" si="7"/>
        <v>44.332266333959907</v>
      </c>
      <c r="N199" s="10"/>
      <c r="P199" s="1"/>
    </row>
    <row r="200" spans="1:16" x14ac:dyDescent="0.2">
      <c r="A200" s="9" t="str">
        <f t="shared" si="0"/>
        <v>Jun-03</v>
      </c>
      <c r="B200" s="1">
        <f t="shared" si="1"/>
        <v>2839</v>
      </c>
      <c r="C200" s="1">
        <f t="shared" si="1"/>
        <v>116487</v>
      </c>
      <c r="D200" s="1">
        <f t="shared" si="1"/>
        <v>3494610</v>
      </c>
      <c r="E200" s="10">
        <f t="shared" si="2"/>
        <v>929253</v>
      </c>
      <c r="F200" s="10">
        <f t="shared" si="2"/>
        <v>1474648</v>
      </c>
      <c r="G200" s="10">
        <f t="shared" si="2"/>
        <v>788415</v>
      </c>
      <c r="H200" s="11">
        <f t="shared" si="3"/>
        <v>1.8703956672564577</v>
      </c>
      <c r="I200" s="37">
        <f t="shared" si="4"/>
        <v>26.591035909586477</v>
      </c>
      <c r="J200" s="12">
        <f t="shared" si="5"/>
        <v>1.5869176639731053</v>
      </c>
      <c r="K200" s="31">
        <f t="shared" si="6"/>
        <v>41.030996829869672</v>
      </c>
      <c r="L200" s="13">
        <f t="shared" si="7"/>
        <v>37.966262978228421</v>
      </c>
      <c r="P200" s="1"/>
    </row>
    <row r="201" spans="1:16" x14ac:dyDescent="0.2">
      <c r="A201" s="9" t="str">
        <f t="shared" si="0"/>
        <v>Jul-03</v>
      </c>
      <c r="B201" s="1">
        <f t="shared" si="1"/>
        <v>2854</v>
      </c>
      <c r="C201" s="1">
        <f t="shared" si="1"/>
        <v>117251</v>
      </c>
      <c r="D201" s="1">
        <f t="shared" si="1"/>
        <v>3634781</v>
      </c>
      <c r="E201" s="10">
        <f t="shared" si="2"/>
        <v>1139135</v>
      </c>
      <c r="F201" s="10">
        <f t="shared" si="2"/>
        <v>1976968</v>
      </c>
      <c r="G201" s="10">
        <f t="shared" si="2"/>
        <v>1026630</v>
      </c>
      <c r="H201" s="11">
        <f t="shared" si="3"/>
        <v>1.9256869563523373</v>
      </c>
      <c r="I201" s="37">
        <f t="shared" si="4"/>
        <v>31.339852387255242</v>
      </c>
      <c r="J201" s="12">
        <f t="shared" si="5"/>
        <v>1.7354993042966813</v>
      </c>
      <c r="K201" s="31">
        <f t="shared" si="6"/>
        <v>41.083041345480027</v>
      </c>
      <c r="L201" s="13">
        <f t="shared" si="7"/>
        <v>50.898985376538867</v>
      </c>
      <c r="P201" s="1"/>
    </row>
    <row r="202" spans="1:16" x14ac:dyDescent="0.2">
      <c r="A202" s="9" t="str">
        <f t="shared" si="0"/>
        <v>Aug-03</v>
      </c>
      <c r="B202" s="1">
        <f t="shared" si="1"/>
        <v>2866</v>
      </c>
      <c r="C202" s="1">
        <f t="shared" si="1"/>
        <v>117575</v>
      </c>
      <c r="D202" s="1">
        <f t="shared" si="1"/>
        <v>3644825</v>
      </c>
      <c r="E202" s="10">
        <f t="shared" si="2"/>
        <v>1089526</v>
      </c>
      <c r="F202" s="10">
        <f t="shared" si="2"/>
        <v>1831178</v>
      </c>
      <c r="G202" s="10">
        <f t="shared" si="2"/>
        <v>936479</v>
      </c>
      <c r="H202" s="11">
        <f t="shared" si="3"/>
        <v>1.9553860791325806</v>
      </c>
      <c r="I202" s="37">
        <f t="shared" si="4"/>
        <v>29.892409100574103</v>
      </c>
      <c r="J202" s="12">
        <f t="shared" si="5"/>
        <v>1.6807106943753523</v>
      </c>
      <c r="K202" s="31">
        <f t="shared" si="6"/>
        <v>41.024075366364272</v>
      </c>
      <c r="L202" s="13">
        <f t="shared" si="7"/>
        <v>47.145478451770437</v>
      </c>
      <c r="P202" s="1"/>
    </row>
    <row r="203" spans="1:16" x14ac:dyDescent="0.2">
      <c r="A203" s="9" t="str">
        <f t="shared" si="0"/>
        <v>Sep-03</v>
      </c>
      <c r="B203" s="1">
        <f t="shared" si="1"/>
        <v>2893</v>
      </c>
      <c r="C203" s="1">
        <f t="shared" si="1"/>
        <v>118988</v>
      </c>
      <c r="D203" s="1">
        <f t="shared" si="1"/>
        <v>3569640</v>
      </c>
      <c r="E203" s="10">
        <f t="shared" si="2"/>
        <v>1169157</v>
      </c>
      <c r="F203" s="10">
        <f t="shared" si="2"/>
        <v>2025337</v>
      </c>
      <c r="G203" s="10">
        <f t="shared" si="2"/>
        <v>1072770</v>
      </c>
      <c r="H203" s="11">
        <f t="shared" si="3"/>
        <v>1.8879508189080605</v>
      </c>
      <c r="I203" s="37">
        <f t="shared" si="4"/>
        <v>32.752798601539652</v>
      </c>
      <c r="J203" s="12">
        <f t="shared" si="5"/>
        <v>1.7323054132165312</v>
      </c>
      <c r="K203" s="31">
        <f t="shared" si="6"/>
        <v>41.129623228482544</v>
      </c>
      <c r="L203" s="13">
        <f t="shared" si="7"/>
        <v>52.144292849233324</v>
      </c>
      <c r="P203" s="1"/>
    </row>
    <row r="204" spans="1:16" x14ac:dyDescent="0.2">
      <c r="A204" s="9" t="str">
        <f t="shared" si="0"/>
        <v>Oct-03</v>
      </c>
      <c r="B204" s="1">
        <f t="shared" si="1"/>
        <v>2934</v>
      </c>
      <c r="C204" s="1">
        <f t="shared" si="1"/>
        <v>119949</v>
      </c>
      <c r="D204" s="1">
        <f t="shared" si="1"/>
        <v>3718419</v>
      </c>
      <c r="E204" s="10">
        <f t="shared" si="2"/>
        <v>1307696</v>
      </c>
      <c r="F204" s="10">
        <f t="shared" si="2"/>
        <v>2224164</v>
      </c>
      <c r="G204" s="10">
        <f t="shared" si="2"/>
        <v>1214342</v>
      </c>
      <c r="H204" s="11">
        <f t="shared" si="3"/>
        <v>1.831579571488098</v>
      </c>
      <c r="I204" s="37">
        <f t="shared" si="4"/>
        <v>35.1680647070704</v>
      </c>
      <c r="J204" s="12">
        <f t="shared" si="5"/>
        <v>1.7008264917840232</v>
      </c>
      <c r="K204" s="31">
        <f t="shared" si="6"/>
        <v>40.882413087934559</v>
      </c>
      <c r="L204" s="13">
        <f t="shared" si="7"/>
        <v>57.263289497363743</v>
      </c>
      <c r="P204" s="1"/>
    </row>
    <row r="205" spans="1:16" x14ac:dyDescent="0.2">
      <c r="A205" s="9" t="str">
        <f t="shared" si="0"/>
        <v>Nov-03</v>
      </c>
      <c r="B205" s="1">
        <f t="shared" si="1"/>
        <v>2935</v>
      </c>
      <c r="C205" s="1">
        <f t="shared" si="1"/>
        <v>123677</v>
      </c>
      <c r="D205" s="1">
        <f t="shared" si="1"/>
        <v>3710310</v>
      </c>
      <c r="E205" s="10">
        <f t="shared" si="2"/>
        <v>1484736</v>
      </c>
      <c r="F205" s="10">
        <f t="shared" si="2"/>
        <v>2476688</v>
      </c>
      <c r="G205" s="10">
        <f t="shared" si="2"/>
        <v>1400634</v>
      </c>
      <c r="H205" s="11">
        <f t="shared" si="3"/>
        <v>1.7682620870263037</v>
      </c>
      <c r="I205" s="37">
        <f t="shared" si="4"/>
        <v>40.016494578620119</v>
      </c>
      <c r="J205" s="12">
        <f t="shared" si="5"/>
        <v>1.6680999180999181</v>
      </c>
      <c r="K205" s="31">
        <f t="shared" si="6"/>
        <v>42.138671209540036</v>
      </c>
      <c r="L205" s="13">
        <f t="shared" si="7"/>
        <v>63.764768217922246</v>
      </c>
      <c r="P205" s="1"/>
    </row>
    <row r="206" spans="1:16" x14ac:dyDescent="0.2">
      <c r="A206" s="9" t="str">
        <f t="shared" si="0"/>
        <v>Dec-03</v>
      </c>
      <c r="B206" s="1">
        <f t="shared" si="1"/>
        <v>2957</v>
      </c>
      <c r="C206" s="1">
        <f t="shared" si="1"/>
        <v>125050</v>
      </c>
      <c r="D206" s="1">
        <f t="shared" si="1"/>
        <v>3876550</v>
      </c>
      <c r="E206" s="10">
        <f t="shared" si="2"/>
        <v>1633631</v>
      </c>
      <c r="F206" s="10">
        <f t="shared" si="2"/>
        <v>3085276</v>
      </c>
      <c r="G206" s="10">
        <f t="shared" si="2"/>
        <v>1633434</v>
      </c>
      <c r="H206" s="11">
        <f t="shared" si="3"/>
        <v>1.8888280763103988</v>
      </c>
      <c r="I206" s="37">
        <f t="shared" si="4"/>
        <v>42.141362809714821</v>
      </c>
      <c r="J206" s="12">
        <f t="shared" si="5"/>
        <v>1.8886003020265898</v>
      </c>
      <c r="K206" s="31">
        <f t="shared" si="6"/>
        <v>42.289482583699694</v>
      </c>
      <c r="L206" s="13">
        <f t="shared" si="7"/>
        <v>79.43346478374275</v>
      </c>
      <c r="P206" s="1"/>
    </row>
    <row r="207" spans="1:16" x14ac:dyDescent="0.2">
      <c r="A207" s="9" t="str">
        <f t="shared" si="0"/>
        <v>Jan-04</v>
      </c>
      <c r="B207" s="1">
        <f t="shared" si="1"/>
        <v>2945</v>
      </c>
      <c r="C207" s="1">
        <f t="shared" si="1"/>
        <v>126265</v>
      </c>
      <c r="D207" s="1">
        <f t="shared" si="1"/>
        <v>3914215</v>
      </c>
      <c r="E207" s="10">
        <f t="shared" si="2"/>
        <v>1974476</v>
      </c>
      <c r="F207" s="10">
        <f t="shared" si="2"/>
        <v>4098508</v>
      </c>
      <c r="G207" s="10">
        <f t="shared" si="2"/>
        <v>1887848</v>
      </c>
      <c r="H207" s="11">
        <f t="shared" si="3"/>
        <v>2.1709946987257447</v>
      </c>
      <c r="I207" s="37">
        <f t="shared" si="4"/>
        <v>50.443728819188522</v>
      </c>
      <c r="J207" s="12">
        <f t="shared" si="5"/>
        <v>2.0757446532649677</v>
      </c>
      <c r="K207" s="31">
        <f t="shared" si="6"/>
        <v>42.874363327674025</v>
      </c>
      <c r="L207" s="13">
        <f t="shared" ref="L207:L218" si="8">IF(OR(F$207="C",F207="C"),"C",100*F207/F$207)</f>
        <v>100</v>
      </c>
      <c r="P207" s="1"/>
    </row>
    <row r="208" spans="1:16" x14ac:dyDescent="0.2">
      <c r="A208" s="9" t="str">
        <f t="shared" si="0"/>
        <v>Feb-04</v>
      </c>
      <c r="B208" s="1">
        <f t="shared" si="1"/>
        <v>2947</v>
      </c>
      <c r="C208" s="1">
        <f t="shared" si="1"/>
        <v>125467</v>
      </c>
      <c r="D208" s="1">
        <f t="shared" si="1"/>
        <v>3638543</v>
      </c>
      <c r="E208" s="10">
        <f t="shared" si="2"/>
        <v>1777784</v>
      </c>
      <c r="F208" s="10">
        <f t="shared" si="2"/>
        <v>3108697</v>
      </c>
      <c r="G208" s="10">
        <f t="shared" si="2"/>
        <v>1723518</v>
      </c>
      <c r="H208" s="11">
        <f t="shared" si="3"/>
        <v>1.8036927957816513</v>
      </c>
      <c r="I208" s="37">
        <f t="shared" si="4"/>
        <v>48.859777114081105</v>
      </c>
      <c r="J208" s="12">
        <f t="shared" si="5"/>
        <v>1.7486359422742019</v>
      </c>
      <c r="K208" s="31">
        <f t="shared" si="6"/>
        <v>42.574482524601287</v>
      </c>
      <c r="L208" s="13">
        <f t="shared" si="8"/>
        <v>75.849479859500093</v>
      </c>
      <c r="P208" s="1"/>
    </row>
    <row r="209" spans="1:16" x14ac:dyDescent="0.2">
      <c r="A209" s="9" t="str">
        <f t="shared" si="0"/>
        <v>Mar-04</v>
      </c>
      <c r="B209" s="1">
        <f t="shared" si="1"/>
        <v>2951</v>
      </c>
      <c r="C209" s="1">
        <f t="shared" si="1"/>
        <v>125873</v>
      </c>
      <c r="D209" s="1">
        <f t="shared" si="1"/>
        <v>3902063</v>
      </c>
      <c r="E209" s="10">
        <f t="shared" si="2"/>
        <v>1767339</v>
      </c>
      <c r="F209" s="10">
        <f t="shared" si="2"/>
        <v>3002042</v>
      </c>
      <c r="G209" s="10">
        <f t="shared" si="2"/>
        <v>1686967</v>
      </c>
      <c r="H209" s="11">
        <f t="shared" si="3"/>
        <v>1.7795499259914391</v>
      </c>
      <c r="I209" s="37">
        <f t="shared" si="4"/>
        <v>45.292426083330795</v>
      </c>
      <c r="J209" s="12">
        <f t="shared" si="5"/>
        <v>1.6986226185242332</v>
      </c>
      <c r="K209" s="31">
        <f t="shared" si="6"/>
        <v>42.654354456116572</v>
      </c>
      <c r="L209" s="13">
        <f t="shared" si="8"/>
        <v>73.247191416974175</v>
      </c>
      <c r="P209" s="1"/>
    </row>
    <row r="210" spans="1:16" x14ac:dyDescent="0.2">
      <c r="A210" s="9" t="str">
        <f t="shared" si="0"/>
        <v>Apr-04</v>
      </c>
      <c r="B210" s="1">
        <f t="shared" si="1"/>
        <v>2949</v>
      </c>
      <c r="C210" s="1">
        <f t="shared" si="1"/>
        <v>125836</v>
      </c>
      <c r="D210" s="1">
        <f t="shared" si="1"/>
        <v>3775080</v>
      </c>
      <c r="E210" s="10">
        <f t="shared" si="2"/>
        <v>1491591</v>
      </c>
      <c r="F210" s="10">
        <f t="shared" si="2"/>
        <v>2657045</v>
      </c>
      <c r="G210" s="10">
        <f t="shared" si="2"/>
        <v>1463907</v>
      </c>
      <c r="H210" s="11">
        <f t="shared" si="3"/>
        <v>1.8150367475529525</v>
      </c>
      <c r="I210" s="37">
        <f t="shared" si="4"/>
        <v>39.511507040910388</v>
      </c>
      <c r="J210" s="12">
        <f t="shared" si="5"/>
        <v>1.78134957907362</v>
      </c>
      <c r="K210" s="31">
        <f t="shared" si="6"/>
        <v>42.67073584265853</v>
      </c>
      <c r="L210" s="13">
        <f t="shared" si="8"/>
        <v>64.829567247398316</v>
      </c>
      <c r="P210" s="1"/>
    </row>
    <row r="211" spans="1:16" x14ac:dyDescent="0.2">
      <c r="A211" s="9" t="str">
        <f t="shared" si="0"/>
        <v>May-04</v>
      </c>
      <c r="B211" s="1">
        <f t="shared" si="1"/>
        <v>2928</v>
      </c>
      <c r="C211" s="1">
        <f t="shared" si="1"/>
        <v>122078</v>
      </c>
      <c r="D211" s="1">
        <f t="shared" si="1"/>
        <v>3784418</v>
      </c>
      <c r="E211" s="10">
        <f t="shared" si="2"/>
        <v>1138315</v>
      </c>
      <c r="F211" s="10">
        <f t="shared" si="2"/>
        <v>1791577</v>
      </c>
      <c r="G211" s="10">
        <f t="shared" si="2"/>
        <v>980631</v>
      </c>
      <c r="H211" s="11">
        <f t="shared" si="3"/>
        <v>1.8269634551630531</v>
      </c>
      <c r="I211" s="37">
        <f t="shared" si="4"/>
        <v>30.078997616013876</v>
      </c>
      <c r="J211" s="12">
        <f t="shared" si="5"/>
        <v>1.5738850845328403</v>
      </c>
      <c r="K211" s="31">
        <f t="shared" si="6"/>
        <v>41.693306010928964</v>
      </c>
      <c r="L211" s="13">
        <f t="shared" si="8"/>
        <v>43.712907233559136</v>
      </c>
      <c r="P211" s="1"/>
    </row>
    <row r="212" spans="1:16" x14ac:dyDescent="0.2">
      <c r="A212" s="9" t="str">
        <f t="shared" si="0"/>
        <v>Jun-04</v>
      </c>
      <c r="B212" s="1">
        <f t="shared" si="1"/>
        <v>2903</v>
      </c>
      <c r="C212" s="1">
        <f t="shared" si="1"/>
        <v>121231</v>
      </c>
      <c r="D212" s="1">
        <f t="shared" si="1"/>
        <v>3636930</v>
      </c>
      <c r="E212" s="10">
        <f t="shared" si="2"/>
        <v>1056137</v>
      </c>
      <c r="F212" s="10">
        <f t="shared" si="2"/>
        <v>1693013</v>
      </c>
      <c r="G212" s="10">
        <f t="shared" si="2"/>
        <v>913975</v>
      </c>
      <c r="H212" s="11">
        <f t="shared" si="3"/>
        <v>1.8523624825624334</v>
      </c>
      <c r="I212" s="37">
        <f t="shared" si="4"/>
        <v>29.039244637647688</v>
      </c>
      <c r="J212" s="12">
        <f t="shared" si="5"/>
        <v>1.603024039494876</v>
      </c>
      <c r="K212" s="31">
        <f t="shared" si="6"/>
        <v>41.760592490527038</v>
      </c>
      <c r="L212" s="13">
        <f t="shared" si="8"/>
        <v>41.308032093630167</v>
      </c>
      <c r="P212" s="1"/>
    </row>
    <row r="213" spans="1:16" x14ac:dyDescent="0.2">
      <c r="A213" s="9" t="str">
        <f t="shared" si="0"/>
        <v>Jul-04</v>
      </c>
      <c r="B213" s="1">
        <f t="shared" si="1"/>
        <v>2889</v>
      </c>
      <c r="C213" s="1">
        <f t="shared" si="1"/>
        <v>121115</v>
      </c>
      <c r="D213" s="1">
        <f t="shared" si="1"/>
        <v>3754565</v>
      </c>
      <c r="E213" s="10">
        <f t="shared" si="2"/>
        <v>1221363</v>
      </c>
      <c r="F213" s="10">
        <f t="shared" si="2"/>
        <v>2091169</v>
      </c>
      <c r="G213" s="10">
        <f t="shared" si="2"/>
        <v>1097739</v>
      </c>
      <c r="H213" s="11">
        <f t="shared" si="3"/>
        <v>1.9049783236270188</v>
      </c>
      <c r="I213" s="37">
        <f t="shared" si="4"/>
        <v>32.530080049220082</v>
      </c>
      <c r="J213" s="12">
        <f t="shared" si="5"/>
        <v>1.7121601030979323</v>
      </c>
      <c r="K213" s="31">
        <f t="shared" si="6"/>
        <v>41.922810661128416</v>
      </c>
      <c r="L213" s="13">
        <f t="shared" si="8"/>
        <v>51.022689232276718</v>
      </c>
      <c r="P213" s="1"/>
    </row>
    <row r="214" spans="1:16" x14ac:dyDescent="0.2">
      <c r="A214" s="9" t="str">
        <f t="shared" si="0"/>
        <v>Aug-04</v>
      </c>
      <c r="B214" s="1">
        <f t="shared" si="1"/>
        <v>2917</v>
      </c>
      <c r="C214" s="1">
        <f t="shared" si="1"/>
        <v>121847</v>
      </c>
      <c r="D214" s="1">
        <f t="shared" si="1"/>
        <v>3777257</v>
      </c>
      <c r="E214" s="10">
        <f t="shared" si="2"/>
        <v>1163877</v>
      </c>
      <c r="F214" s="10">
        <f t="shared" si="2"/>
        <v>1914040</v>
      </c>
      <c r="G214" s="10">
        <f t="shared" si="2"/>
        <v>984317</v>
      </c>
      <c r="H214" s="11">
        <f t="shared" si="3"/>
        <v>1.9445361606067963</v>
      </c>
      <c r="I214" s="37">
        <f t="shared" si="4"/>
        <v>30.812756452632161</v>
      </c>
      <c r="J214" s="12">
        <f t="shared" si="5"/>
        <v>1.6445380396725771</v>
      </c>
      <c r="K214" s="31">
        <f t="shared" si="6"/>
        <v>41.771340418237912</v>
      </c>
      <c r="L214" s="13">
        <f t="shared" si="8"/>
        <v>46.700897009350719</v>
      </c>
      <c r="P214" s="1"/>
    </row>
    <row r="215" spans="1:16" x14ac:dyDescent="0.2">
      <c r="A215" s="9" t="str">
        <f t="shared" si="0"/>
        <v>Sep-04</v>
      </c>
      <c r="B215" s="1">
        <f t="shared" ref="B215:D234" si="9">B26</f>
        <v>2956</v>
      </c>
      <c r="C215" s="1">
        <f t="shared" si="9"/>
        <v>126055</v>
      </c>
      <c r="D215" s="1">
        <f t="shared" si="9"/>
        <v>3781650</v>
      </c>
      <c r="E215" s="10">
        <f t="shared" ref="E215:G234" si="10">IF(TEXT(E26,0)="C","C",E26)</f>
        <v>1244615</v>
      </c>
      <c r="F215" s="10">
        <f t="shared" si="10"/>
        <v>2164638</v>
      </c>
      <c r="G215" s="10">
        <f t="shared" si="10"/>
        <v>1159929</v>
      </c>
      <c r="H215" s="11">
        <f t="shared" si="3"/>
        <v>1.8661814645551582</v>
      </c>
      <c r="I215" s="37">
        <f t="shared" si="4"/>
        <v>32.911956421138918</v>
      </c>
      <c r="J215" s="12">
        <f t="shared" si="5"/>
        <v>1.7392028860330302</v>
      </c>
      <c r="K215" s="31">
        <f t="shared" si="6"/>
        <v>42.643775372124495</v>
      </c>
      <c r="L215" s="13">
        <f t="shared" si="8"/>
        <v>52.815268385471008</v>
      </c>
      <c r="P215" s="1"/>
    </row>
    <row r="216" spans="1:16" x14ac:dyDescent="0.2">
      <c r="A216" s="9" t="str">
        <f t="shared" si="0"/>
        <v>Oct-04</v>
      </c>
      <c r="B216" s="1">
        <f t="shared" si="9"/>
        <v>3015</v>
      </c>
      <c r="C216" s="1">
        <f t="shared" si="9"/>
        <v>128048</v>
      </c>
      <c r="D216" s="1">
        <f t="shared" si="9"/>
        <v>3969488</v>
      </c>
      <c r="E216" s="10">
        <f t="shared" si="10"/>
        <v>1359531</v>
      </c>
      <c r="F216" s="10">
        <f t="shared" si="10"/>
        <v>2286267</v>
      </c>
      <c r="G216" s="10">
        <f t="shared" si="10"/>
        <v>1267564</v>
      </c>
      <c r="H216" s="11">
        <f t="shared" si="3"/>
        <v>1.8036698738683017</v>
      </c>
      <c r="I216" s="37">
        <f t="shared" si="4"/>
        <v>34.249530418028726</v>
      </c>
      <c r="J216" s="12">
        <f t="shared" si="5"/>
        <v>1.6816586013853307</v>
      </c>
      <c r="K216" s="31">
        <f t="shared" si="6"/>
        <v>42.470315091210615</v>
      </c>
      <c r="L216" s="13">
        <f t="shared" si="8"/>
        <v>55.782909292845105</v>
      </c>
      <c r="P216" s="1"/>
    </row>
    <row r="217" spans="1:16" x14ac:dyDescent="0.2">
      <c r="A217" s="9" t="str">
        <f t="shared" si="0"/>
        <v>Nov-04</v>
      </c>
      <c r="B217" s="1">
        <f t="shared" si="9"/>
        <v>3059</v>
      </c>
      <c r="C217" s="1">
        <f t="shared" si="9"/>
        <v>129199</v>
      </c>
      <c r="D217" s="1">
        <f t="shared" si="9"/>
        <v>3875970</v>
      </c>
      <c r="E217" s="10">
        <f t="shared" si="10"/>
        <v>1590511</v>
      </c>
      <c r="F217" s="10">
        <f t="shared" si="10"/>
        <v>2612613</v>
      </c>
      <c r="G217" s="10">
        <f t="shared" si="10"/>
        <v>1514034</v>
      </c>
      <c r="H217" s="11">
        <f t="shared" si="3"/>
        <v>1.7255973115531091</v>
      </c>
      <c r="I217" s="37">
        <f t="shared" si="4"/>
        <v>41.035173130854986</v>
      </c>
      <c r="J217" s="12">
        <f t="shared" si="5"/>
        <v>1.6426249174007599</v>
      </c>
      <c r="K217" s="31">
        <f t="shared" si="6"/>
        <v>42.235697940503435</v>
      </c>
      <c r="L217" s="13">
        <f t="shared" si="8"/>
        <v>63.745465423027113</v>
      </c>
      <c r="P217" s="1"/>
    </row>
    <row r="218" spans="1:16" x14ac:dyDescent="0.2">
      <c r="A218" s="9" t="str">
        <f t="shared" si="0"/>
        <v>Dec-04</v>
      </c>
      <c r="B218" s="1">
        <f t="shared" si="9"/>
        <v>3083</v>
      </c>
      <c r="C218" s="1">
        <f t="shared" si="9"/>
        <v>130796</v>
      </c>
      <c r="D218" s="1">
        <f t="shared" si="9"/>
        <v>4054676</v>
      </c>
      <c r="E218" s="10">
        <f t="shared" si="10"/>
        <v>1656087</v>
      </c>
      <c r="F218" s="10">
        <f t="shared" si="10"/>
        <v>3126482</v>
      </c>
      <c r="G218" s="10">
        <f t="shared" si="10"/>
        <v>1680321</v>
      </c>
      <c r="H218" s="11">
        <f t="shared" si="3"/>
        <v>1.8606456742491464</v>
      </c>
      <c r="I218" s="37">
        <f t="shared" si="4"/>
        <v>40.843880004222285</v>
      </c>
      <c r="J218" s="12">
        <f t="shared" si="5"/>
        <v>1.8878730404863995</v>
      </c>
      <c r="K218" s="31">
        <f t="shared" si="6"/>
        <v>42.424910801167691</v>
      </c>
      <c r="L218" s="13">
        <f t="shared" si="8"/>
        <v>76.283418258546774</v>
      </c>
      <c r="P218" s="1"/>
    </row>
    <row r="219" spans="1:16" x14ac:dyDescent="0.2">
      <c r="A219" s="9" t="str">
        <f t="shared" si="0"/>
        <v>Jan-05</v>
      </c>
      <c r="B219" s="1">
        <f t="shared" si="9"/>
        <v>3081</v>
      </c>
      <c r="C219" s="1">
        <f t="shared" si="9"/>
        <v>131027</v>
      </c>
      <c r="D219" s="1">
        <f t="shared" si="9"/>
        <v>4061837</v>
      </c>
      <c r="E219" s="10">
        <f t="shared" si="10"/>
        <v>2067946</v>
      </c>
      <c r="F219" s="10">
        <f t="shared" si="10"/>
        <v>4280001</v>
      </c>
      <c r="G219" s="10">
        <f t="shared" si="10"/>
        <v>1995371</v>
      </c>
      <c r="H219" s="11">
        <f t="shared" si="3"/>
        <v>2.1449650215423599</v>
      </c>
      <c r="I219" s="37">
        <f t="shared" si="4"/>
        <v>50.9115949261381</v>
      </c>
      <c r="J219" s="12">
        <f t="shared" si="5"/>
        <v>2.0696870227752564</v>
      </c>
      <c r="K219" s="31">
        <f t="shared" si="6"/>
        <v>42.527426160337555</v>
      </c>
      <c r="L219" s="13">
        <f t="shared" ref="L219:L230" si="11">IF(OR(F$219="C",F219="C"),"C",100*F219/F$219)</f>
        <v>100</v>
      </c>
      <c r="P219" s="1"/>
    </row>
    <row r="220" spans="1:16" x14ac:dyDescent="0.2">
      <c r="A220" s="9" t="str">
        <f t="shared" si="0"/>
        <v>Feb-05</v>
      </c>
      <c r="B220" s="1">
        <f t="shared" si="9"/>
        <v>3096</v>
      </c>
      <c r="C220" s="1">
        <f t="shared" si="9"/>
        <v>131238</v>
      </c>
      <c r="D220" s="1">
        <f t="shared" si="9"/>
        <v>3674664</v>
      </c>
      <c r="E220" s="10">
        <f t="shared" si="10"/>
        <v>1827612</v>
      </c>
      <c r="F220" s="10">
        <f t="shared" si="10"/>
        <v>3150628</v>
      </c>
      <c r="G220" s="10">
        <f t="shared" si="10"/>
        <v>1787659</v>
      </c>
      <c r="H220" s="11">
        <f t="shared" si="3"/>
        <v>1.7624323207054589</v>
      </c>
      <c r="I220" s="37">
        <f t="shared" si="4"/>
        <v>49.735486019946315</v>
      </c>
      <c r="J220" s="12">
        <f t="shared" si="5"/>
        <v>1.7239041984841421</v>
      </c>
      <c r="K220" s="31">
        <f t="shared" si="6"/>
        <v>42.389534883720927</v>
      </c>
      <c r="L220" s="13">
        <f t="shared" si="11"/>
        <v>73.612786539068566</v>
      </c>
      <c r="P220" s="1"/>
    </row>
    <row r="221" spans="1:16" x14ac:dyDescent="0.2">
      <c r="A221" s="9" t="str">
        <f t="shared" si="0"/>
        <v>Mar-05</v>
      </c>
      <c r="B221" s="1">
        <f t="shared" si="9"/>
        <v>3108</v>
      </c>
      <c r="C221" s="1">
        <f t="shared" si="9"/>
        <v>131548</v>
      </c>
      <c r="D221" s="1">
        <f t="shared" si="9"/>
        <v>4077988</v>
      </c>
      <c r="E221" s="10">
        <f t="shared" si="10"/>
        <v>1892959</v>
      </c>
      <c r="F221" s="10">
        <f t="shared" si="10"/>
        <v>3333049</v>
      </c>
      <c r="G221" s="10">
        <f t="shared" si="10"/>
        <v>1847150</v>
      </c>
      <c r="H221" s="11">
        <f t="shared" si="3"/>
        <v>1.8044279024443062</v>
      </c>
      <c r="I221" s="37">
        <f t="shared" si="4"/>
        <v>46.418944832598818</v>
      </c>
      <c r="J221" s="12">
        <f t="shared" si="5"/>
        <v>1.7607613265791811</v>
      </c>
      <c r="K221" s="31">
        <f t="shared" si="6"/>
        <v>42.325611325611327</v>
      </c>
      <c r="L221" s="13">
        <f t="shared" si="11"/>
        <v>77.874958440430277</v>
      </c>
      <c r="P221" s="1"/>
    </row>
    <row r="222" spans="1:16" x14ac:dyDescent="0.2">
      <c r="A222" s="9" t="str">
        <f t="shared" si="0"/>
        <v>Apr-05</v>
      </c>
      <c r="B222" s="1">
        <f t="shared" si="9"/>
        <v>3100</v>
      </c>
      <c r="C222" s="1">
        <f t="shared" si="9"/>
        <v>131195</v>
      </c>
      <c r="D222" s="1">
        <f t="shared" si="9"/>
        <v>3935850</v>
      </c>
      <c r="E222" s="10">
        <f t="shared" si="10"/>
        <v>1500687</v>
      </c>
      <c r="F222" s="10">
        <f t="shared" si="10"/>
        <v>2610879</v>
      </c>
      <c r="G222" s="10">
        <f t="shared" si="10"/>
        <v>1468110</v>
      </c>
      <c r="H222" s="11">
        <f t="shared" si="3"/>
        <v>1.7783946706990621</v>
      </c>
      <c r="I222" s="37">
        <f t="shared" si="4"/>
        <v>38.12866343991768</v>
      </c>
      <c r="J222" s="12">
        <f t="shared" si="5"/>
        <v>1.7397891765571369</v>
      </c>
      <c r="K222" s="31">
        <f t="shared" si="6"/>
        <v>42.320967741935483</v>
      </c>
      <c r="L222" s="13">
        <f t="shared" si="11"/>
        <v>61.001831541628142</v>
      </c>
      <c r="P222" s="1"/>
    </row>
    <row r="223" spans="1:16" x14ac:dyDescent="0.2">
      <c r="A223" s="9" t="str">
        <f t="shared" si="0"/>
        <v>May-05</v>
      </c>
      <c r="B223" s="1">
        <f t="shared" si="9"/>
        <v>3081</v>
      </c>
      <c r="C223" s="1">
        <f t="shared" si="9"/>
        <v>127967</v>
      </c>
      <c r="D223" s="1">
        <f t="shared" si="9"/>
        <v>3966977</v>
      </c>
      <c r="E223" s="10">
        <f t="shared" si="10"/>
        <v>1151163</v>
      </c>
      <c r="F223" s="10">
        <f t="shared" si="10"/>
        <v>1791539</v>
      </c>
      <c r="G223" s="10">
        <f t="shared" si="10"/>
        <v>1001135</v>
      </c>
      <c r="H223" s="11">
        <f t="shared" si="3"/>
        <v>1.7895079085238255</v>
      </c>
      <c r="I223" s="37">
        <f t="shared" si="4"/>
        <v>29.018645684106563</v>
      </c>
      <c r="J223" s="12">
        <f t="shared" si="5"/>
        <v>1.5562861210792911</v>
      </c>
      <c r="K223" s="31">
        <f t="shared" si="6"/>
        <v>41.534242129178836</v>
      </c>
      <c r="L223" s="13">
        <f t="shared" si="11"/>
        <v>41.858378070472412</v>
      </c>
      <c r="P223" s="1"/>
    </row>
    <row r="224" spans="1:16" x14ac:dyDescent="0.2">
      <c r="A224" s="9" t="str">
        <f t="shared" si="0"/>
        <v>Jun-05</v>
      </c>
      <c r="B224" s="1">
        <f t="shared" si="9"/>
        <v>3058</v>
      </c>
      <c r="C224" s="1">
        <f t="shared" si="9"/>
        <v>127562</v>
      </c>
      <c r="D224" s="1">
        <f t="shared" si="9"/>
        <v>3826860</v>
      </c>
      <c r="E224" s="10">
        <f t="shared" si="10"/>
        <v>1131107</v>
      </c>
      <c r="F224" s="10">
        <f t="shared" si="10"/>
        <v>1810133</v>
      </c>
      <c r="G224" s="10">
        <f t="shared" si="10"/>
        <v>975919</v>
      </c>
      <c r="H224" s="11">
        <f t="shared" si="3"/>
        <v>1.8547984002770721</v>
      </c>
      <c r="I224" s="37">
        <f t="shared" si="4"/>
        <v>29.557051995630882</v>
      </c>
      <c r="J224" s="12">
        <f t="shared" si="5"/>
        <v>1.6003198636380112</v>
      </c>
      <c r="K224" s="31">
        <f t="shared" si="6"/>
        <v>41.714192282537603</v>
      </c>
      <c r="L224" s="13">
        <f t="shared" si="11"/>
        <v>42.292817221304389</v>
      </c>
      <c r="P224" s="1"/>
    </row>
    <row r="225" spans="1:16" x14ac:dyDescent="0.2">
      <c r="A225" s="9" t="str">
        <f t="shared" si="0"/>
        <v>Jul-05</v>
      </c>
      <c r="B225" s="1">
        <f t="shared" si="9"/>
        <v>3052</v>
      </c>
      <c r="C225" s="1">
        <f t="shared" si="9"/>
        <v>127639</v>
      </c>
      <c r="D225" s="1">
        <f t="shared" si="9"/>
        <v>3956809</v>
      </c>
      <c r="E225" s="10">
        <f t="shared" si="10"/>
        <v>1251771</v>
      </c>
      <c r="F225" s="10">
        <f t="shared" si="10"/>
        <v>2146289</v>
      </c>
      <c r="G225" s="10">
        <f t="shared" si="10"/>
        <v>1107221</v>
      </c>
      <c r="H225" s="11">
        <f t="shared" si="3"/>
        <v>1.9384467960777478</v>
      </c>
      <c r="I225" s="37">
        <f t="shared" si="4"/>
        <v>31.635871228558162</v>
      </c>
      <c r="J225" s="12">
        <f t="shared" si="5"/>
        <v>1.7146019519544708</v>
      </c>
      <c r="K225" s="31">
        <f t="shared" si="6"/>
        <v>41.821428571428569</v>
      </c>
      <c r="L225" s="13">
        <f t="shared" si="11"/>
        <v>50.146927535764597</v>
      </c>
      <c r="P225" s="1"/>
    </row>
    <row r="226" spans="1:16" x14ac:dyDescent="0.2">
      <c r="A226" s="9" t="str">
        <f t="shared" si="0"/>
        <v>Aug-05</v>
      </c>
      <c r="B226" s="1">
        <f t="shared" si="9"/>
        <v>3059</v>
      </c>
      <c r="C226" s="1">
        <f t="shared" si="9"/>
        <v>127610</v>
      </c>
      <c r="D226" s="1">
        <f t="shared" si="9"/>
        <v>3955910</v>
      </c>
      <c r="E226" s="10">
        <f t="shared" si="10"/>
        <v>1174656</v>
      </c>
      <c r="F226" s="10">
        <f t="shared" si="10"/>
        <v>1920391</v>
      </c>
      <c r="G226" s="10">
        <f t="shared" si="10"/>
        <v>998153</v>
      </c>
      <c r="H226" s="11">
        <f t="shared" si="3"/>
        <v>1.92394452553867</v>
      </c>
      <c r="I226" s="37">
        <f t="shared" si="4"/>
        <v>29.693698794967531</v>
      </c>
      <c r="J226" s="12">
        <f t="shared" si="5"/>
        <v>1.634853948730522</v>
      </c>
      <c r="K226" s="31">
        <f t="shared" si="6"/>
        <v>41.716247139588098</v>
      </c>
      <c r="L226" s="13">
        <f t="shared" si="11"/>
        <v>44.868938114734085</v>
      </c>
      <c r="P226" s="1"/>
    </row>
    <row r="227" spans="1:16" x14ac:dyDescent="0.2">
      <c r="A227" s="9" t="str">
        <f t="shared" ref="A227:A258" si="12">TEXT(A38,"mmm-yy")</f>
        <v>Sep-05</v>
      </c>
      <c r="B227" s="1">
        <f t="shared" si="9"/>
        <v>3104</v>
      </c>
      <c r="C227" s="1">
        <f t="shared" si="9"/>
        <v>129081</v>
      </c>
      <c r="D227" s="1">
        <f t="shared" si="9"/>
        <v>3872430</v>
      </c>
      <c r="E227" s="10">
        <f t="shared" si="10"/>
        <v>1243890</v>
      </c>
      <c r="F227" s="10">
        <f t="shared" si="10"/>
        <v>2108206</v>
      </c>
      <c r="G227" s="10">
        <f t="shared" si="10"/>
        <v>1120608</v>
      </c>
      <c r="H227" s="11">
        <f t="shared" ref="H227:H258" si="13">IF(F227=0,"-",IF(OR(F227="C",G227="C"),"C",F227/G227))</f>
        <v>1.8813055055826837</v>
      </c>
      <c r="I227" s="37">
        <f t="shared" ref="I227:I258" si="14">IF(D227=0,"-",IF(E227="C","C",100*E227/D227))</f>
        <v>32.121691031212961</v>
      </c>
      <c r="J227" s="12">
        <f t="shared" ref="J227:J258" si="15">IF(OR(F227="C",E227="C"),"C",F227/E227)</f>
        <v>1.694849223002034</v>
      </c>
      <c r="K227" s="31">
        <f t="shared" ref="K227:K258" si="16">C227/B227</f>
        <v>41.585373711340203</v>
      </c>
      <c r="L227" s="13">
        <f t="shared" si="11"/>
        <v>49.257138024033175</v>
      </c>
      <c r="P227" s="1"/>
    </row>
    <row r="228" spans="1:16" x14ac:dyDescent="0.2">
      <c r="A228" s="9" t="str">
        <f t="shared" si="12"/>
        <v>Oct-05</v>
      </c>
      <c r="B228" s="1">
        <f t="shared" si="9"/>
        <v>3147</v>
      </c>
      <c r="C228" s="1">
        <f t="shared" si="9"/>
        <v>133886</v>
      </c>
      <c r="D228" s="1">
        <f t="shared" si="9"/>
        <v>4150466</v>
      </c>
      <c r="E228" s="10">
        <f t="shared" si="10"/>
        <v>1380987</v>
      </c>
      <c r="F228" s="10">
        <f t="shared" si="10"/>
        <v>2333921</v>
      </c>
      <c r="G228" s="10">
        <f t="shared" si="10"/>
        <v>1305294</v>
      </c>
      <c r="H228" s="11">
        <f t="shared" si="13"/>
        <v>1.7880423873855238</v>
      </c>
      <c r="I228" s="37">
        <f t="shared" si="14"/>
        <v>33.273058976991983</v>
      </c>
      <c r="J228" s="12">
        <f t="shared" si="15"/>
        <v>1.690038356624646</v>
      </c>
      <c r="K228" s="31">
        <f t="shared" si="16"/>
        <v>42.54401016841436</v>
      </c>
      <c r="L228" s="13">
        <f t="shared" si="11"/>
        <v>54.530851745128096</v>
      </c>
      <c r="P228" s="1"/>
    </row>
    <row r="229" spans="1:16" x14ac:dyDescent="0.2">
      <c r="A229" s="9" t="str">
        <f t="shared" si="12"/>
        <v>Nov-05</v>
      </c>
      <c r="B229" s="1">
        <f t="shared" si="9"/>
        <v>3168</v>
      </c>
      <c r="C229" s="1">
        <f t="shared" si="9"/>
        <v>134604</v>
      </c>
      <c r="D229" s="1">
        <f t="shared" si="9"/>
        <v>4038120</v>
      </c>
      <c r="E229" s="10">
        <f t="shared" si="10"/>
        <v>1578552</v>
      </c>
      <c r="F229" s="10">
        <f t="shared" si="10"/>
        <v>2579173</v>
      </c>
      <c r="G229" s="10">
        <f t="shared" si="10"/>
        <v>1479000</v>
      </c>
      <c r="H229" s="11">
        <f t="shared" si="13"/>
        <v>1.7438627450980393</v>
      </c>
      <c r="I229" s="37">
        <f t="shared" si="14"/>
        <v>39.091260289441621</v>
      </c>
      <c r="J229" s="12">
        <f t="shared" si="15"/>
        <v>1.6338853582270334</v>
      </c>
      <c r="K229" s="31">
        <f t="shared" si="16"/>
        <v>42.488636363636367</v>
      </c>
      <c r="L229" s="13">
        <f t="shared" si="11"/>
        <v>60.261037322187541</v>
      </c>
      <c r="P229" s="1"/>
    </row>
    <row r="230" spans="1:16" x14ac:dyDescent="0.2">
      <c r="A230" s="9" t="str">
        <f t="shared" si="12"/>
        <v>Dec-05</v>
      </c>
      <c r="B230" s="1">
        <f t="shared" si="9"/>
        <v>3194</v>
      </c>
      <c r="C230" s="1">
        <f t="shared" si="9"/>
        <v>135795</v>
      </c>
      <c r="D230" s="1">
        <f t="shared" si="9"/>
        <v>4209645</v>
      </c>
      <c r="E230" s="10">
        <f t="shared" si="10"/>
        <v>1631738</v>
      </c>
      <c r="F230" s="10">
        <f t="shared" si="10"/>
        <v>3023292</v>
      </c>
      <c r="G230" s="10">
        <f t="shared" si="10"/>
        <v>1621670</v>
      </c>
      <c r="H230" s="11">
        <f t="shared" si="13"/>
        <v>1.864307781484519</v>
      </c>
      <c r="I230" s="37">
        <f t="shared" si="14"/>
        <v>38.761890848278178</v>
      </c>
      <c r="J230" s="12">
        <f t="shared" si="15"/>
        <v>1.8528048007707119</v>
      </c>
      <c r="K230" s="31">
        <f t="shared" si="16"/>
        <v>42.515654351909831</v>
      </c>
      <c r="L230" s="13">
        <f t="shared" si="11"/>
        <v>70.637647047278733</v>
      </c>
      <c r="P230" s="1"/>
    </row>
    <row r="231" spans="1:16" x14ac:dyDescent="0.2">
      <c r="A231" s="9" t="str">
        <f t="shared" si="12"/>
        <v>Jan-06</v>
      </c>
      <c r="B231" s="1">
        <f t="shared" si="9"/>
        <v>3195</v>
      </c>
      <c r="C231" s="1">
        <f t="shared" si="9"/>
        <v>136132</v>
      </c>
      <c r="D231" s="1">
        <f t="shared" si="9"/>
        <v>4220092</v>
      </c>
      <c r="E231" s="10">
        <f t="shared" si="10"/>
        <v>2057423</v>
      </c>
      <c r="F231" s="10">
        <f t="shared" si="10"/>
        <v>4200158</v>
      </c>
      <c r="G231" s="10">
        <f t="shared" si="10"/>
        <v>1984175</v>
      </c>
      <c r="H231" s="11">
        <f t="shared" si="13"/>
        <v>2.1168284047526051</v>
      </c>
      <c r="I231" s="37">
        <f t="shared" si="14"/>
        <v>48.753036663655671</v>
      </c>
      <c r="J231" s="12">
        <f t="shared" si="15"/>
        <v>2.0414654643211434</v>
      </c>
      <c r="K231" s="31">
        <f t="shared" si="16"/>
        <v>42.607824726134588</v>
      </c>
      <c r="L231" s="13">
        <f t="shared" ref="L231:L242" si="17">IF(OR(F$231="C",F231="C"),"C",100*F231/F$231)</f>
        <v>100</v>
      </c>
      <c r="P231" s="1"/>
    </row>
    <row r="232" spans="1:16" x14ac:dyDescent="0.2">
      <c r="A232" s="9" t="str">
        <f t="shared" si="12"/>
        <v>Feb-06</v>
      </c>
      <c r="B232" s="1">
        <f t="shared" si="9"/>
        <v>3199</v>
      </c>
      <c r="C232" s="1">
        <f t="shared" si="9"/>
        <v>136377</v>
      </c>
      <c r="D232" s="1">
        <f t="shared" si="9"/>
        <v>3818556</v>
      </c>
      <c r="E232" s="10">
        <f t="shared" si="10"/>
        <v>1860196</v>
      </c>
      <c r="F232" s="10">
        <f t="shared" si="10"/>
        <v>3225892</v>
      </c>
      <c r="G232" s="10">
        <f t="shared" si="10"/>
        <v>1810609</v>
      </c>
      <c r="H232" s="11">
        <f t="shared" si="13"/>
        <v>1.7816613084326876</v>
      </c>
      <c r="I232" s="37">
        <f t="shared" si="14"/>
        <v>48.714645012407829</v>
      </c>
      <c r="J232" s="12">
        <f t="shared" si="15"/>
        <v>1.7341677973718899</v>
      </c>
      <c r="K232" s="31">
        <f t="shared" si="16"/>
        <v>42.631134729602998</v>
      </c>
      <c r="L232" s="13">
        <f t="shared" si="17"/>
        <v>76.804063085245843</v>
      </c>
      <c r="P232" s="1"/>
    </row>
    <row r="233" spans="1:16" x14ac:dyDescent="0.2">
      <c r="A233" s="9" t="str">
        <f t="shared" si="12"/>
        <v>Mar-06</v>
      </c>
      <c r="B233" s="1">
        <f t="shared" si="9"/>
        <v>3198</v>
      </c>
      <c r="C233" s="1">
        <f t="shared" si="9"/>
        <v>136037</v>
      </c>
      <c r="D233" s="1">
        <f t="shared" si="9"/>
        <v>4217147</v>
      </c>
      <c r="E233" s="10">
        <f t="shared" si="10"/>
        <v>1859393</v>
      </c>
      <c r="F233" s="10">
        <f t="shared" si="10"/>
        <v>3109626</v>
      </c>
      <c r="G233" s="10">
        <f t="shared" si="10"/>
        <v>1769974</v>
      </c>
      <c r="H233" s="11">
        <f t="shared" si="13"/>
        <v>1.7568766546853232</v>
      </c>
      <c r="I233" s="37">
        <f t="shared" si="14"/>
        <v>44.091254110895349</v>
      </c>
      <c r="J233" s="12">
        <f t="shared" si="15"/>
        <v>1.6723877093223434</v>
      </c>
      <c r="K233" s="31">
        <f t="shared" si="16"/>
        <v>42.538148843026889</v>
      </c>
      <c r="L233" s="13">
        <f t="shared" si="17"/>
        <v>74.035929124571027</v>
      </c>
      <c r="P233" s="1"/>
    </row>
    <row r="234" spans="1:16" x14ac:dyDescent="0.2">
      <c r="A234" s="9" t="str">
        <f t="shared" si="12"/>
        <v>Apr-06</v>
      </c>
      <c r="B234" s="1">
        <f t="shared" si="9"/>
        <v>3189</v>
      </c>
      <c r="C234" s="1">
        <f t="shared" si="9"/>
        <v>135847</v>
      </c>
      <c r="D234" s="1">
        <f t="shared" si="9"/>
        <v>4075410</v>
      </c>
      <c r="E234" s="10">
        <f t="shared" si="10"/>
        <v>1537457</v>
      </c>
      <c r="F234" s="10">
        <f t="shared" si="10"/>
        <v>2710206</v>
      </c>
      <c r="G234" s="10">
        <f t="shared" si="10"/>
        <v>1502005</v>
      </c>
      <c r="H234" s="11">
        <f t="shared" si="13"/>
        <v>1.8043921291873197</v>
      </c>
      <c r="I234" s="37">
        <f t="shared" si="14"/>
        <v>37.725210469621459</v>
      </c>
      <c r="J234" s="12">
        <f t="shared" si="15"/>
        <v>1.7627849104072504</v>
      </c>
      <c r="K234" s="31">
        <f t="shared" si="16"/>
        <v>42.598620257133895</v>
      </c>
      <c r="L234" s="13">
        <f t="shared" si="17"/>
        <v>64.526286868255909</v>
      </c>
      <c r="P234" s="1"/>
    </row>
    <row r="235" spans="1:16" x14ac:dyDescent="0.2">
      <c r="A235" s="9" t="str">
        <f t="shared" si="12"/>
        <v>May-06</v>
      </c>
      <c r="B235" s="1">
        <f t="shared" ref="B235:D254" si="18">B46</f>
        <v>3157</v>
      </c>
      <c r="C235" s="1">
        <f t="shared" si="18"/>
        <v>130891</v>
      </c>
      <c r="D235" s="1">
        <f t="shared" si="18"/>
        <v>4057621</v>
      </c>
      <c r="E235" s="10">
        <f t="shared" ref="E235:G254" si="19">IF(TEXT(E46,0)="C","C",E46)</f>
        <v>1182881</v>
      </c>
      <c r="F235" s="10">
        <f t="shared" si="19"/>
        <v>1820042</v>
      </c>
      <c r="G235" s="10">
        <f t="shared" si="19"/>
        <v>1004411</v>
      </c>
      <c r="H235" s="11">
        <f t="shared" si="13"/>
        <v>1.8120490516332457</v>
      </c>
      <c r="I235" s="37">
        <f t="shared" si="14"/>
        <v>29.152081971184593</v>
      </c>
      <c r="J235" s="12">
        <f t="shared" si="15"/>
        <v>1.5386518170466852</v>
      </c>
      <c r="K235" s="31">
        <f t="shared" si="16"/>
        <v>41.460563826417484</v>
      </c>
      <c r="L235" s="13">
        <f t="shared" si="17"/>
        <v>43.332703198308252</v>
      </c>
      <c r="P235" s="1"/>
    </row>
    <row r="236" spans="1:16" x14ac:dyDescent="0.2">
      <c r="A236" s="9" t="str">
        <f t="shared" si="12"/>
        <v>Jun-06</v>
      </c>
      <c r="B236" s="1">
        <f t="shared" si="18"/>
        <v>3124</v>
      </c>
      <c r="C236" s="1">
        <f t="shared" si="18"/>
        <v>129038</v>
      </c>
      <c r="D236" s="1">
        <f t="shared" si="18"/>
        <v>3871140</v>
      </c>
      <c r="E236" s="10">
        <f t="shared" si="19"/>
        <v>1069657</v>
      </c>
      <c r="F236" s="10">
        <f t="shared" si="19"/>
        <v>1687038</v>
      </c>
      <c r="G236" s="10">
        <f t="shared" si="19"/>
        <v>901115</v>
      </c>
      <c r="H236" s="11">
        <f t="shared" si="13"/>
        <v>1.8721672594507914</v>
      </c>
      <c r="I236" s="37">
        <f t="shared" si="14"/>
        <v>27.631576228191179</v>
      </c>
      <c r="J236" s="12">
        <f t="shared" si="15"/>
        <v>1.5771766089503458</v>
      </c>
      <c r="K236" s="31">
        <f t="shared" si="16"/>
        <v>41.30537772087068</v>
      </c>
      <c r="L236" s="13">
        <f t="shared" si="17"/>
        <v>40.166060419631833</v>
      </c>
      <c r="P236" s="1"/>
    </row>
    <row r="237" spans="1:16" x14ac:dyDescent="0.2">
      <c r="A237" s="9" t="str">
        <f t="shared" si="12"/>
        <v>Jul-06</v>
      </c>
      <c r="B237" s="1">
        <f t="shared" si="18"/>
        <v>3105</v>
      </c>
      <c r="C237" s="1">
        <f t="shared" si="18"/>
        <v>128518</v>
      </c>
      <c r="D237" s="1">
        <f t="shared" si="18"/>
        <v>3984058</v>
      </c>
      <c r="E237" s="10">
        <f t="shared" si="19"/>
        <v>1221972</v>
      </c>
      <c r="F237" s="10">
        <f t="shared" si="19"/>
        <v>2059914</v>
      </c>
      <c r="G237" s="10">
        <f t="shared" si="19"/>
        <v>1064174</v>
      </c>
      <c r="H237" s="11">
        <f t="shared" si="13"/>
        <v>1.9356928472223527</v>
      </c>
      <c r="I237" s="37">
        <f t="shared" si="14"/>
        <v>30.67154142836274</v>
      </c>
      <c r="J237" s="12">
        <f t="shared" si="15"/>
        <v>1.6857292965796271</v>
      </c>
      <c r="K237" s="31">
        <f t="shared" si="16"/>
        <v>41.390660225442836</v>
      </c>
      <c r="L237" s="13">
        <f t="shared" si="17"/>
        <v>49.043726450290677</v>
      </c>
      <c r="P237" s="1"/>
    </row>
    <row r="238" spans="1:16" x14ac:dyDescent="0.2">
      <c r="A238" s="9" t="str">
        <f t="shared" si="12"/>
        <v>Aug-06</v>
      </c>
      <c r="B238" s="1">
        <f t="shared" si="18"/>
        <v>3123</v>
      </c>
      <c r="C238" s="1">
        <f t="shared" si="18"/>
        <v>128803</v>
      </c>
      <c r="D238" s="1">
        <f t="shared" si="18"/>
        <v>3992893</v>
      </c>
      <c r="E238" s="10">
        <f t="shared" si="19"/>
        <v>1224999</v>
      </c>
      <c r="F238" s="10">
        <f t="shared" si="19"/>
        <v>1981418</v>
      </c>
      <c r="G238" s="10">
        <f t="shared" si="19"/>
        <v>1016091</v>
      </c>
      <c r="H238" s="11">
        <f t="shared" si="13"/>
        <v>1.9500399078428998</v>
      </c>
      <c r="I238" s="37">
        <f t="shared" si="14"/>
        <v>30.679484774573222</v>
      </c>
      <c r="J238" s="12">
        <f t="shared" si="15"/>
        <v>1.6174854020288996</v>
      </c>
      <c r="K238" s="31">
        <f t="shared" si="16"/>
        <v>41.243355747678514</v>
      </c>
      <c r="L238" s="13">
        <f t="shared" si="17"/>
        <v>47.174844374902086</v>
      </c>
      <c r="P238" s="1"/>
    </row>
    <row r="239" spans="1:16" x14ac:dyDescent="0.2">
      <c r="A239" s="9" t="str">
        <f t="shared" si="12"/>
        <v>Sep-06</v>
      </c>
      <c r="B239" s="1">
        <f t="shared" si="18"/>
        <v>3157</v>
      </c>
      <c r="C239" s="1">
        <f t="shared" si="18"/>
        <v>129952</v>
      </c>
      <c r="D239" s="1">
        <f t="shared" si="18"/>
        <v>3898560</v>
      </c>
      <c r="E239" s="10">
        <f t="shared" si="19"/>
        <v>1283698</v>
      </c>
      <c r="F239" s="10">
        <f t="shared" si="19"/>
        <v>2173608</v>
      </c>
      <c r="G239" s="10">
        <f t="shared" si="19"/>
        <v>1159368</v>
      </c>
      <c r="H239" s="11">
        <f t="shared" si="13"/>
        <v>1.8748214544475956</v>
      </c>
      <c r="I239" s="37">
        <f t="shared" si="14"/>
        <v>32.927491176229175</v>
      </c>
      <c r="J239" s="12">
        <f t="shared" si="15"/>
        <v>1.6932393756163833</v>
      </c>
      <c r="K239" s="31">
        <f t="shared" si="16"/>
        <v>41.163129553373459</v>
      </c>
      <c r="L239" s="13">
        <f t="shared" si="17"/>
        <v>51.750624619359556</v>
      </c>
      <c r="P239" s="1"/>
    </row>
    <row r="240" spans="1:16" x14ac:dyDescent="0.2">
      <c r="A240" s="9" t="str">
        <f t="shared" si="12"/>
        <v>Oct-06</v>
      </c>
      <c r="B240" s="1">
        <f t="shared" si="18"/>
        <v>3200</v>
      </c>
      <c r="C240" s="1">
        <f t="shared" si="18"/>
        <v>134507</v>
      </c>
      <c r="D240" s="1">
        <f t="shared" si="18"/>
        <v>4169717</v>
      </c>
      <c r="E240" s="10">
        <f t="shared" si="19"/>
        <v>1449690</v>
      </c>
      <c r="F240" s="10">
        <f t="shared" si="19"/>
        <v>2442298</v>
      </c>
      <c r="G240" s="10">
        <f t="shared" si="19"/>
        <v>1345694</v>
      </c>
      <c r="H240" s="11">
        <f t="shared" si="13"/>
        <v>1.8148984836077147</v>
      </c>
      <c r="I240" s="37">
        <f t="shared" si="14"/>
        <v>34.76710769579806</v>
      </c>
      <c r="J240" s="12">
        <f t="shared" si="15"/>
        <v>1.6847036262925177</v>
      </c>
      <c r="K240" s="31">
        <f t="shared" si="16"/>
        <v>42.033437499999998</v>
      </c>
      <c r="L240" s="13">
        <f t="shared" si="17"/>
        <v>58.14776491741501</v>
      </c>
      <c r="P240" s="1"/>
    </row>
    <row r="241" spans="1:16" x14ac:dyDescent="0.2">
      <c r="A241" s="9" t="str">
        <f t="shared" si="12"/>
        <v>Nov-06</v>
      </c>
      <c r="B241" s="1">
        <f t="shared" si="18"/>
        <v>3209</v>
      </c>
      <c r="C241" s="1">
        <f t="shared" si="18"/>
        <v>134553</v>
      </c>
      <c r="D241" s="1">
        <f t="shared" si="18"/>
        <v>4036590</v>
      </c>
      <c r="E241" s="10">
        <f t="shared" si="19"/>
        <v>1654620</v>
      </c>
      <c r="F241" s="10">
        <f t="shared" si="19"/>
        <v>2696769</v>
      </c>
      <c r="G241" s="10">
        <f t="shared" si="19"/>
        <v>1530056</v>
      </c>
      <c r="H241" s="11">
        <f t="shared" si="13"/>
        <v>1.7625296067594911</v>
      </c>
      <c r="I241" s="37">
        <f t="shared" si="14"/>
        <v>40.990539044094149</v>
      </c>
      <c r="J241" s="12">
        <f t="shared" si="15"/>
        <v>1.6298418972332016</v>
      </c>
      <c r="K241" s="31">
        <f t="shared" si="16"/>
        <v>41.929884699283264</v>
      </c>
      <c r="L241" s="13">
        <f t="shared" si="17"/>
        <v>64.20637033178275</v>
      </c>
      <c r="P241" s="1"/>
    </row>
    <row r="242" spans="1:16" x14ac:dyDescent="0.2">
      <c r="A242" s="9" t="str">
        <f t="shared" si="12"/>
        <v>Dec-06</v>
      </c>
      <c r="B242" s="1">
        <f t="shared" si="18"/>
        <v>3233</v>
      </c>
      <c r="C242" s="1">
        <f t="shared" si="18"/>
        <v>135638</v>
      </c>
      <c r="D242" s="1">
        <f t="shared" si="18"/>
        <v>4204778</v>
      </c>
      <c r="E242" s="10">
        <f t="shared" si="19"/>
        <v>1697181</v>
      </c>
      <c r="F242" s="10">
        <f t="shared" si="19"/>
        <v>3161143</v>
      </c>
      <c r="G242" s="10">
        <f t="shared" si="19"/>
        <v>1672996</v>
      </c>
      <c r="H242" s="11">
        <f t="shared" si="13"/>
        <v>1.889510196079369</v>
      </c>
      <c r="I242" s="37">
        <f t="shared" si="14"/>
        <v>40.363153536286575</v>
      </c>
      <c r="J242" s="12">
        <f t="shared" si="15"/>
        <v>1.8625844856853806</v>
      </c>
      <c r="K242" s="31">
        <f t="shared" si="16"/>
        <v>41.954222084751002</v>
      </c>
      <c r="L242" s="13">
        <f t="shared" si="17"/>
        <v>75.262478221057393</v>
      </c>
      <c r="P242" s="1"/>
    </row>
    <row r="243" spans="1:16" x14ac:dyDescent="0.2">
      <c r="A243" s="9" t="str">
        <f t="shared" si="12"/>
        <v>Jan-07</v>
      </c>
      <c r="B243" s="1">
        <f t="shared" si="18"/>
        <v>3232</v>
      </c>
      <c r="C243" s="1">
        <f t="shared" si="18"/>
        <v>135823</v>
      </c>
      <c r="D243" s="1">
        <f t="shared" si="18"/>
        <v>4210513</v>
      </c>
      <c r="E243" s="10">
        <f t="shared" si="19"/>
        <v>2153590</v>
      </c>
      <c r="F243" s="10">
        <f t="shared" si="19"/>
        <v>4299046</v>
      </c>
      <c r="G243" s="10">
        <f t="shared" si="19"/>
        <v>2004209</v>
      </c>
      <c r="H243" s="11">
        <f t="shared" si="13"/>
        <v>2.145008828919539</v>
      </c>
      <c r="I243" s="37">
        <f t="shared" si="14"/>
        <v>51.147924255310457</v>
      </c>
      <c r="J243" s="12">
        <f t="shared" si="15"/>
        <v>1.9962230508128289</v>
      </c>
      <c r="K243" s="31">
        <f t="shared" si="16"/>
        <v>42.024443069306933</v>
      </c>
      <c r="L243" s="13">
        <f t="shared" ref="L243:L254" si="20">IF(OR(F$243="C",F243="C"),"C",100*F243/F$243)</f>
        <v>100</v>
      </c>
      <c r="P243" s="1"/>
    </row>
    <row r="244" spans="1:16" x14ac:dyDescent="0.2">
      <c r="A244" s="9" t="str">
        <f t="shared" si="12"/>
        <v>Feb-07</v>
      </c>
      <c r="B244" s="1">
        <f t="shared" si="18"/>
        <v>3239</v>
      </c>
      <c r="C244" s="1">
        <f t="shared" si="18"/>
        <v>135934</v>
      </c>
      <c r="D244" s="1">
        <f t="shared" si="18"/>
        <v>3806152</v>
      </c>
      <c r="E244" s="10">
        <f t="shared" si="19"/>
        <v>1962632</v>
      </c>
      <c r="F244" s="10">
        <f t="shared" si="19"/>
        <v>3421441</v>
      </c>
      <c r="G244" s="10">
        <f t="shared" si="19"/>
        <v>1882705</v>
      </c>
      <c r="H244" s="11">
        <f t="shared" si="13"/>
        <v>1.8173006392398172</v>
      </c>
      <c r="I244" s="37">
        <f t="shared" si="14"/>
        <v>51.564729942472084</v>
      </c>
      <c r="J244" s="12">
        <f t="shared" si="15"/>
        <v>1.7432921709214972</v>
      </c>
      <c r="K244" s="31">
        <f t="shared" si="16"/>
        <v>41.967891324482864</v>
      </c>
      <c r="L244" s="13">
        <f t="shared" si="20"/>
        <v>79.586052347427781</v>
      </c>
      <c r="P244" s="1"/>
    </row>
    <row r="245" spans="1:16" x14ac:dyDescent="0.2">
      <c r="A245" s="9" t="str">
        <f t="shared" si="12"/>
        <v>Mar-07</v>
      </c>
      <c r="B245" s="1">
        <f t="shared" si="18"/>
        <v>3241</v>
      </c>
      <c r="C245" s="1">
        <f t="shared" si="18"/>
        <v>136331</v>
      </c>
      <c r="D245" s="1">
        <f t="shared" si="18"/>
        <v>4226261</v>
      </c>
      <c r="E245" s="10">
        <f t="shared" si="19"/>
        <v>1981627</v>
      </c>
      <c r="F245" s="10">
        <f t="shared" si="19"/>
        <v>3341487</v>
      </c>
      <c r="G245" s="10">
        <f t="shared" si="19"/>
        <v>1846025</v>
      </c>
      <c r="H245" s="11">
        <f t="shared" si="13"/>
        <v>1.8100984547879904</v>
      </c>
      <c r="I245" s="37">
        <f t="shared" si="14"/>
        <v>46.888419811270531</v>
      </c>
      <c r="J245" s="12">
        <f t="shared" si="15"/>
        <v>1.6862340894628505</v>
      </c>
      <c r="K245" s="31">
        <f t="shared" si="16"/>
        <v>42.064486269669857</v>
      </c>
      <c r="L245" s="13">
        <f t="shared" si="20"/>
        <v>77.726244380730051</v>
      </c>
      <c r="P245" s="1"/>
    </row>
    <row r="246" spans="1:16" x14ac:dyDescent="0.2">
      <c r="A246" s="9" t="str">
        <f t="shared" si="12"/>
        <v>Apr-07</v>
      </c>
      <c r="B246" s="1">
        <f t="shared" si="18"/>
        <v>3235</v>
      </c>
      <c r="C246" s="1">
        <f t="shared" si="18"/>
        <v>136201</v>
      </c>
      <c r="D246" s="1">
        <f t="shared" si="18"/>
        <v>4086030</v>
      </c>
      <c r="E246" s="10">
        <f t="shared" si="19"/>
        <v>1574575</v>
      </c>
      <c r="F246" s="10">
        <f t="shared" si="19"/>
        <v>2779018</v>
      </c>
      <c r="G246" s="10">
        <f t="shared" si="19"/>
        <v>1522054</v>
      </c>
      <c r="H246" s="11">
        <f t="shared" si="13"/>
        <v>1.8258340374257418</v>
      </c>
      <c r="I246" s="37">
        <f t="shared" si="14"/>
        <v>38.535571202365134</v>
      </c>
      <c r="J246" s="12">
        <f t="shared" si="15"/>
        <v>1.764932124541543</v>
      </c>
      <c r="K246" s="31">
        <f t="shared" si="16"/>
        <v>42.102318392581147</v>
      </c>
      <c r="L246" s="13">
        <f t="shared" si="20"/>
        <v>64.642667233614162</v>
      </c>
      <c r="P246" s="1"/>
    </row>
    <row r="247" spans="1:16" x14ac:dyDescent="0.2">
      <c r="A247" s="9" t="str">
        <f t="shared" si="12"/>
        <v>May-07</v>
      </c>
      <c r="B247" s="1">
        <f t="shared" si="18"/>
        <v>3207</v>
      </c>
      <c r="C247" s="1">
        <f t="shared" si="18"/>
        <v>130895</v>
      </c>
      <c r="D247" s="1">
        <f t="shared" si="18"/>
        <v>4057745</v>
      </c>
      <c r="E247" s="10">
        <f t="shared" si="19"/>
        <v>1249335</v>
      </c>
      <c r="F247" s="10">
        <f t="shared" si="19"/>
        <v>1924430</v>
      </c>
      <c r="G247" s="10">
        <f t="shared" si="19"/>
        <v>1049114</v>
      </c>
      <c r="H247" s="11">
        <f t="shared" si="13"/>
        <v>1.8343383083249294</v>
      </c>
      <c r="I247" s="37">
        <f t="shared" si="14"/>
        <v>30.788898760272023</v>
      </c>
      <c r="J247" s="12">
        <f t="shared" si="15"/>
        <v>1.5403634733678317</v>
      </c>
      <c r="K247" s="31">
        <f t="shared" si="16"/>
        <v>40.815403804178359</v>
      </c>
      <c r="L247" s="13">
        <f t="shared" si="20"/>
        <v>44.764117434426147</v>
      </c>
      <c r="P247" s="1"/>
    </row>
    <row r="248" spans="1:16" x14ac:dyDescent="0.2">
      <c r="A248" s="9" t="str">
        <f t="shared" si="12"/>
        <v>Jun-07</v>
      </c>
      <c r="B248" s="1">
        <f t="shared" si="18"/>
        <v>3168</v>
      </c>
      <c r="C248" s="1">
        <f t="shared" si="18"/>
        <v>130147</v>
      </c>
      <c r="D248" s="1">
        <f t="shared" si="18"/>
        <v>3904410</v>
      </c>
      <c r="E248" s="10">
        <f t="shared" si="19"/>
        <v>1123800</v>
      </c>
      <c r="F248" s="10">
        <f t="shared" si="19"/>
        <v>1793885</v>
      </c>
      <c r="G248" s="10">
        <f t="shared" si="19"/>
        <v>964011</v>
      </c>
      <c r="H248" s="11">
        <f t="shared" si="13"/>
        <v>1.860855322190307</v>
      </c>
      <c r="I248" s="37">
        <f t="shared" si="14"/>
        <v>28.782837867949318</v>
      </c>
      <c r="J248" s="12">
        <f t="shared" si="15"/>
        <v>1.5962671293824524</v>
      </c>
      <c r="K248" s="31">
        <f t="shared" si="16"/>
        <v>41.081755050505052</v>
      </c>
      <c r="L248" s="13">
        <f t="shared" si="20"/>
        <v>41.727513499506635</v>
      </c>
      <c r="P248" s="1"/>
    </row>
    <row r="249" spans="1:16" x14ac:dyDescent="0.2">
      <c r="A249" s="9" t="str">
        <f t="shared" si="12"/>
        <v>Jul-07</v>
      </c>
      <c r="B249" s="1">
        <f t="shared" si="18"/>
        <v>3162</v>
      </c>
      <c r="C249" s="1">
        <f t="shared" si="18"/>
        <v>130368</v>
      </c>
      <c r="D249" s="1">
        <f t="shared" si="18"/>
        <v>4041408</v>
      </c>
      <c r="E249" s="10">
        <f t="shared" si="19"/>
        <v>1282115</v>
      </c>
      <c r="F249" s="10">
        <f t="shared" si="19"/>
        <v>2187006</v>
      </c>
      <c r="G249" s="10">
        <f t="shared" si="19"/>
        <v>1094927</v>
      </c>
      <c r="H249" s="11">
        <f t="shared" si="13"/>
        <v>1.9973989133522143</v>
      </c>
      <c r="I249" s="37">
        <f t="shared" si="14"/>
        <v>31.724463355345463</v>
      </c>
      <c r="J249" s="12">
        <f t="shared" si="15"/>
        <v>1.7057799027388338</v>
      </c>
      <c r="K249" s="31">
        <f t="shared" si="16"/>
        <v>41.229601518026563</v>
      </c>
      <c r="L249" s="13">
        <f t="shared" si="20"/>
        <v>50.871891112586376</v>
      </c>
      <c r="P249" s="1"/>
    </row>
    <row r="250" spans="1:16" x14ac:dyDescent="0.2">
      <c r="A250" s="9" t="str">
        <f t="shared" si="12"/>
        <v>Aug-07</v>
      </c>
      <c r="B250" s="1">
        <f t="shared" si="18"/>
        <v>3185</v>
      </c>
      <c r="C250" s="1">
        <f t="shared" si="18"/>
        <v>131320</v>
      </c>
      <c r="D250" s="1">
        <f t="shared" si="18"/>
        <v>4070920</v>
      </c>
      <c r="E250" s="10">
        <f t="shared" si="19"/>
        <v>1279792</v>
      </c>
      <c r="F250" s="10">
        <f t="shared" si="19"/>
        <v>2111197</v>
      </c>
      <c r="G250" s="10">
        <f t="shared" si="19"/>
        <v>1074365</v>
      </c>
      <c r="H250" s="11">
        <f t="shared" si="13"/>
        <v>1.9650649453398055</v>
      </c>
      <c r="I250" s="37">
        <f t="shared" si="14"/>
        <v>31.437414638460101</v>
      </c>
      <c r="J250" s="12">
        <f t="shared" si="15"/>
        <v>1.6496407228674659</v>
      </c>
      <c r="K250" s="31">
        <f t="shared" si="16"/>
        <v>41.230769230769234</v>
      </c>
      <c r="L250" s="13">
        <f t="shared" si="20"/>
        <v>49.108499885788618</v>
      </c>
      <c r="P250" s="1"/>
    </row>
    <row r="251" spans="1:16" x14ac:dyDescent="0.2">
      <c r="A251" s="9" t="str">
        <f t="shared" si="12"/>
        <v>Sep-07</v>
      </c>
      <c r="B251" s="1">
        <f t="shared" si="18"/>
        <v>3214</v>
      </c>
      <c r="C251" s="1">
        <f t="shared" si="18"/>
        <v>132355</v>
      </c>
      <c r="D251" s="1">
        <f t="shared" si="18"/>
        <v>3970650</v>
      </c>
      <c r="E251" s="10">
        <f t="shared" si="19"/>
        <v>1324719</v>
      </c>
      <c r="F251" s="10">
        <f t="shared" si="19"/>
        <v>2265177</v>
      </c>
      <c r="G251" s="10">
        <f t="shared" si="19"/>
        <v>1199239</v>
      </c>
      <c r="H251" s="11">
        <f t="shared" si="13"/>
        <v>1.8888453427548637</v>
      </c>
      <c r="I251" s="37">
        <f t="shared" si="14"/>
        <v>33.362774356843339</v>
      </c>
      <c r="J251" s="12">
        <f t="shared" si="15"/>
        <v>1.7099301814196066</v>
      </c>
      <c r="K251" s="31">
        <f t="shared" si="16"/>
        <v>41.18077162414437</v>
      </c>
      <c r="L251" s="13">
        <f t="shared" si="20"/>
        <v>52.690224761493596</v>
      </c>
      <c r="P251" s="1"/>
    </row>
    <row r="252" spans="1:16" x14ac:dyDescent="0.2">
      <c r="A252" s="9" t="str">
        <f t="shared" si="12"/>
        <v>Oct-07</v>
      </c>
      <c r="B252" s="1">
        <f t="shared" si="18"/>
        <v>3259</v>
      </c>
      <c r="C252" s="1">
        <f t="shared" si="18"/>
        <v>136861</v>
      </c>
      <c r="D252" s="1">
        <f t="shared" si="18"/>
        <v>4242691</v>
      </c>
      <c r="E252" s="10">
        <f t="shared" si="19"/>
        <v>1429239</v>
      </c>
      <c r="F252" s="10">
        <f t="shared" si="19"/>
        <v>2410869</v>
      </c>
      <c r="G252" s="10">
        <f t="shared" si="19"/>
        <v>1310381</v>
      </c>
      <c r="H252" s="11">
        <f t="shared" si="13"/>
        <v>1.8398229217303974</v>
      </c>
      <c r="I252" s="37">
        <f t="shared" si="14"/>
        <v>33.687086804106166</v>
      </c>
      <c r="J252" s="12">
        <f t="shared" si="15"/>
        <v>1.6868200489911065</v>
      </c>
      <c r="K252" s="31">
        <f t="shared" si="16"/>
        <v>41.994783675974226</v>
      </c>
      <c r="L252" s="13">
        <f t="shared" si="20"/>
        <v>56.079162679347931</v>
      </c>
      <c r="P252" s="1"/>
    </row>
    <row r="253" spans="1:16" x14ac:dyDescent="0.2">
      <c r="A253" s="9" t="str">
        <f t="shared" si="12"/>
        <v>Nov-07</v>
      </c>
      <c r="B253" s="1">
        <f t="shared" si="18"/>
        <v>3286</v>
      </c>
      <c r="C253" s="1">
        <f t="shared" si="18"/>
        <v>137775</v>
      </c>
      <c r="D253" s="1">
        <f t="shared" si="18"/>
        <v>4133250</v>
      </c>
      <c r="E253" s="10">
        <f t="shared" si="19"/>
        <v>1674940</v>
      </c>
      <c r="F253" s="10">
        <f t="shared" si="19"/>
        <v>2751525</v>
      </c>
      <c r="G253" s="10">
        <f t="shared" si="19"/>
        <v>1524796</v>
      </c>
      <c r="H253" s="11">
        <f t="shared" si="13"/>
        <v>1.8045200800631691</v>
      </c>
      <c r="I253" s="37">
        <f t="shared" si="14"/>
        <v>40.523558942720619</v>
      </c>
      <c r="J253" s="12">
        <f t="shared" si="15"/>
        <v>1.6427603376837379</v>
      </c>
      <c r="K253" s="31">
        <f t="shared" si="16"/>
        <v>41.92787583688375</v>
      </c>
      <c r="L253" s="13">
        <f t="shared" si="20"/>
        <v>64.003153257722758</v>
      </c>
      <c r="P253" s="1"/>
    </row>
    <row r="254" spans="1:16" x14ac:dyDescent="0.2">
      <c r="A254" s="9" t="str">
        <f t="shared" si="12"/>
        <v>Dec-07</v>
      </c>
      <c r="B254" s="1">
        <f t="shared" si="18"/>
        <v>3302</v>
      </c>
      <c r="C254" s="1">
        <f t="shared" si="18"/>
        <v>138706</v>
      </c>
      <c r="D254" s="1">
        <f t="shared" si="18"/>
        <v>4299886</v>
      </c>
      <c r="E254" s="10">
        <f t="shared" si="19"/>
        <v>1725871</v>
      </c>
      <c r="F254" s="10">
        <f t="shared" si="19"/>
        <v>3187449</v>
      </c>
      <c r="G254" s="10">
        <f t="shared" si="19"/>
        <v>1667456</v>
      </c>
      <c r="H254" s="11">
        <f t="shared" si="13"/>
        <v>1.9115640832501728</v>
      </c>
      <c r="I254" s="37">
        <f t="shared" si="14"/>
        <v>40.13759899681061</v>
      </c>
      <c r="J254" s="12">
        <f t="shared" si="15"/>
        <v>1.8468639892552803</v>
      </c>
      <c r="K254" s="31">
        <f t="shared" si="16"/>
        <v>42.006662628709876</v>
      </c>
      <c r="L254" s="13">
        <f t="shared" si="20"/>
        <v>74.143170368495703</v>
      </c>
      <c r="P254" s="1"/>
    </row>
    <row r="255" spans="1:16" x14ac:dyDescent="0.2">
      <c r="A255" s="9" t="str">
        <f t="shared" si="12"/>
        <v>Jan-08</v>
      </c>
      <c r="B255" s="1">
        <f t="shared" ref="B255:D274" si="21">B66</f>
        <v>3294</v>
      </c>
      <c r="C255" s="1">
        <f t="shared" si="21"/>
        <v>139015</v>
      </c>
      <c r="D255" s="1">
        <f t="shared" si="21"/>
        <v>4309465</v>
      </c>
      <c r="E255" s="10">
        <f t="shared" ref="E255:G274" si="22">IF(TEXT(E66,0)="C","C",E66)</f>
        <v>2189283</v>
      </c>
      <c r="F255" s="10">
        <f t="shared" si="22"/>
        <v>4398880</v>
      </c>
      <c r="G255" s="10">
        <f t="shared" si="22"/>
        <v>2103310</v>
      </c>
      <c r="H255" s="11">
        <f t="shared" si="13"/>
        <v>2.0914083040540863</v>
      </c>
      <c r="I255" s="37">
        <f t="shared" si="14"/>
        <v>50.801735250199272</v>
      </c>
      <c r="J255" s="12">
        <f t="shared" si="15"/>
        <v>2.0092788369525549</v>
      </c>
      <c r="K255" s="31">
        <f t="shared" si="16"/>
        <v>42.202489374620519</v>
      </c>
      <c r="L255" s="13">
        <f t="shared" ref="L255:L266" si="23">IF(OR(F$255="C",F255="C"),"C",100*F255/F$255)</f>
        <v>100</v>
      </c>
      <c r="P255" s="1"/>
    </row>
    <row r="256" spans="1:16" x14ac:dyDescent="0.2">
      <c r="A256" s="9" t="str">
        <f t="shared" si="12"/>
        <v>Feb-08</v>
      </c>
      <c r="B256" s="1">
        <f t="shared" si="21"/>
        <v>3303</v>
      </c>
      <c r="C256" s="1">
        <f t="shared" si="21"/>
        <v>138821</v>
      </c>
      <c r="D256" s="1">
        <f t="shared" si="21"/>
        <v>4025809</v>
      </c>
      <c r="E256" s="10">
        <f t="shared" si="22"/>
        <v>2044416</v>
      </c>
      <c r="F256" s="10">
        <f t="shared" si="22"/>
        <v>3539384</v>
      </c>
      <c r="G256" s="10">
        <f t="shared" si="22"/>
        <v>1959064</v>
      </c>
      <c r="H256" s="11">
        <f t="shared" si="13"/>
        <v>1.8066709408166348</v>
      </c>
      <c r="I256" s="37">
        <f t="shared" si="14"/>
        <v>50.782737084645596</v>
      </c>
      <c r="J256" s="12">
        <f t="shared" si="15"/>
        <v>1.73124452166291</v>
      </c>
      <c r="K256" s="31">
        <f t="shared" si="16"/>
        <v>42.028761731759005</v>
      </c>
      <c r="L256" s="13">
        <f t="shared" si="23"/>
        <v>80.46102644309461</v>
      </c>
      <c r="P256" s="1"/>
    </row>
    <row r="257" spans="1:16" x14ac:dyDescent="0.2">
      <c r="A257" s="9" t="str">
        <f t="shared" si="12"/>
        <v>Mar-08</v>
      </c>
      <c r="B257" s="1">
        <f t="shared" si="21"/>
        <v>3309</v>
      </c>
      <c r="C257" s="1">
        <f t="shared" si="21"/>
        <v>139072</v>
      </c>
      <c r="D257" s="1">
        <f t="shared" si="21"/>
        <v>4311232</v>
      </c>
      <c r="E257" s="10">
        <f t="shared" si="22"/>
        <v>2053358</v>
      </c>
      <c r="F257" s="10">
        <f t="shared" si="22"/>
        <v>3572365</v>
      </c>
      <c r="G257" s="10">
        <f t="shared" si="22"/>
        <v>1935195</v>
      </c>
      <c r="H257" s="11">
        <f t="shared" si="13"/>
        <v>1.8459974317833603</v>
      </c>
      <c r="I257" s="37">
        <f t="shared" si="14"/>
        <v>47.628102593411811</v>
      </c>
      <c r="J257" s="12">
        <f t="shared" si="15"/>
        <v>1.7397672495492749</v>
      </c>
      <c r="K257" s="31">
        <f t="shared" si="16"/>
        <v>42.028407373828948</v>
      </c>
      <c r="L257" s="13">
        <f t="shared" si="23"/>
        <v>81.210785472665776</v>
      </c>
      <c r="P257" s="1"/>
    </row>
    <row r="258" spans="1:16" x14ac:dyDescent="0.2">
      <c r="A258" s="9" t="str">
        <f t="shared" si="12"/>
        <v>Apr-08</v>
      </c>
      <c r="B258" s="1">
        <f t="shared" si="21"/>
        <v>3308</v>
      </c>
      <c r="C258" s="1">
        <f t="shared" si="21"/>
        <v>139310</v>
      </c>
      <c r="D258" s="1">
        <f t="shared" si="21"/>
        <v>4179300</v>
      </c>
      <c r="E258" s="10">
        <f t="shared" si="22"/>
        <v>1599194</v>
      </c>
      <c r="F258" s="10">
        <f t="shared" si="22"/>
        <v>2682485</v>
      </c>
      <c r="G258" s="10">
        <f t="shared" si="22"/>
        <v>1489630</v>
      </c>
      <c r="H258" s="11">
        <f t="shared" si="13"/>
        <v>1.8007726750938153</v>
      </c>
      <c r="I258" s="37">
        <f t="shared" si="14"/>
        <v>38.264637618739982</v>
      </c>
      <c r="J258" s="12">
        <f t="shared" si="15"/>
        <v>1.6773981143000787</v>
      </c>
      <c r="K258" s="31">
        <f t="shared" si="16"/>
        <v>42.1130592503023</v>
      </c>
      <c r="L258" s="13">
        <f t="shared" si="23"/>
        <v>60.981090641254134</v>
      </c>
      <c r="P258" s="1"/>
    </row>
    <row r="259" spans="1:16" x14ac:dyDescent="0.2">
      <c r="A259" s="9" t="str">
        <f t="shared" ref="A259:A290" si="24">TEXT(A70,"mmm-yy")</f>
        <v>May-08</v>
      </c>
      <c r="B259" s="1">
        <f t="shared" si="21"/>
        <v>3246</v>
      </c>
      <c r="C259" s="1">
        <f t="shared" si="21"/>
        <v>134196</v>
      </c>
      <c r="D259" s="1">
        <f t="shared" si="21"/>
        <v>4160076</v>
      </c>
      <c r="E259" s="10">
        <f t="shared" si="22"/>
        <v>1283323</v>
      </c>
      <c r="F259" s="10">
        <f t="shared" si="22"/>
        <v>2016041</v>
      </c>
      <c r="G259" s="10">
        <f t="shared" si="22"/>
        <v>1098441</v>
      </c>
      <c r="H259" s="11">
        <f t="shared" ref="H259:H290" si="25">IF(F259=0,"-",IF(OR(F259="C",G259="C"),"C",F259/G259))</f>
        <v>1.835365759289757</v>
      </c>
      <c r="I259" s="37">
        <f t="shared" ref="I259:I290" si="26">IF(D259=0,"-",IF(E259="C","C",100*E259/D259))</f>
        <v>30.848546997699081</v>
      </c>
      <c r="J259" s="12">
        <f t="shared" ref="J259:J290" si="27">IF(OR(F259="C",E259="C"),"C",F259/E259)</f>
        <v>1.5709536881985284</v>
      </c>
      <c r="K259" s="31">
        <f t="shared" ref="K259:K290" si="28">C259/B259</f>
        <v>41.341959334565622</v>
      </c>
      <c r="L259" s="13">
        <f t="shared" si="23"/>
        <v>45.83077965300258</v>
      </c>
      <c r="P259" s="1"/>
    </row>
    <row r="260" spans="1:16" x14ac:dyDescent="0.2">
      <c r="A260" s="9" t="str">
        <f t="shared" si="24"/>
        <v>Jun-08</v>
      </c>
      <c r="B260" s="1">
        <f t="shared" si="21"/>
        <v>3226</v>
      </c>
      <c r="C260" s="1">
        <f t="shared" si="21"/>
        <v>133554</v>
      </c>
      <c r="D260" s="1">
        <f t="shared" si="21"/>
        <v>4006620</v>
      </c>
      <c r="E260" s="10">
        <f t="shared" si="22"/>
        <v>1103100</v>
      </c>
      <c r="F260" s="10">
        <f t="shared" si="22"/>
        <v>1700129</v>
      </c>
      <c r="G260" s="10">
        <f t="shared" si="22"/>
        <v>899556</v>
      </c>
      <c r="H260" s="11">
        <f t="shared" si="25"/>
        <v>1.8899646047605707</v>
      </c>
      <c r="I260" s="37">
        <f t="shared" si="26"/>
        <v>27.5319346481573</v>
      </c>
      <c r="J260" s="12">
        <f t="shared" si="27"/>
        <v>1.5412283564500044</v>
      </c>
      <c r="K260" s="31">
        <f t="shared" si="28"/>
        <v>41.399256044637319</v>
      </c>
      <c r="L260" s="13">
        <f t="shared" si="23"/>
        <v>38.649133415778564</v>
      </c>
      <c r="P260" s="1"/>
    </row>
    <row r="261" spans="1:16" x14ac:dyDescent="0.2">
      <c r="A261" s="9" t="str">
        <f t="shared" si="24"/>
        <v>Jul-08</v>
      </c>
      <c r="B261" s="1">
        <f t="shared" si="21"/>
        <v>3216</v>
      </c>
      <c r="C261" s="1">
        <f t="shared" si="21"/>
        <v>132935</v>
      </c>
      <c r="D261" s="1">
        <f t="shared" si="21"/>
        <v>4120985</v>
      </c>
      <c r="E261" s="10">
        <f t="shared" si="22"/>
        <v>1290483</v>
      </c>
      <c r="F261" s="10">
        <f t="shared" si="22"/>
        <v>2140034</v>
      </c>
      <c r="G261" s="10">
        <f t="shared" si="22"/>
        <v>1063126</v>
      </c>
      <c r="H261" s="11">
        <f t="shared" si="25"/>
        <v>2.0129636562364199</v>
      </c>
      <c r="I261" s="37">
        <f t="shared" si="26"/>
        <v>31.314916215419373</v>
      </c>
      <c r="J261" s="12">
        <f t="shared" si="27"/>
        <v>1.658320179343703</v>
      </c>
      <c r="K261" s="31">
        <f t="shared" si="28"/>
        <v>41.335509950248756</v>
      </c>
      <c r="L261" s="13">
        <f t="shared" si="23"/>
        <v>48.649519877787071</v>
      </c>
      <c r="P261" s="1"/>
    </row>
    <row r="262" spans="1:16" x14ac:dyDescent="0.2">
      <c r="A262" s="9" t="str">
        <f t="shared" si="24"/>
        <v>Aug-08</v>
      </c>
      <c r="B262" s="1">
        <f t="shared" si="21"/>
        <v>3228</v>
      </c>
      <c r="C262" s="1">
        <f t="shared" si="21"/>
        <v>133764</v>
      </c>
      <c r="D262" s="1">
        <f t="shared" si="21"/>
        <v>4146684</v>
      </c>
      <c r="E262" s="10">
        <f t="shared" si="22"/>
        <v>1265169</v>
      </c>
      <c r="F262" s="10">
        <f t="shared" si="22"/>
        <v>2028723</v>
      </c>
      <c r="G262" s="10">
        <f t="shared" si="22"/>
        <v>1039632</v>
      </c>
      <c r="H262" s="11">
        <f t="shared" si="25"/>
        <v>1.95138568262616</v>
      </c>
      <c r="I262" s="37">
        <f t="shared" si="26"/>
        <v>30.510378895522301</v>
      </c>
      <c r="J262" s="12">
        <f t="shared" si="27"/>
        <v>1.6035193717202998</v>
      </c>
      <c r="K262" s="31">
        <f t="shared" si="28"/>
        <v>41.438661710037174</v>
      </c>
      <c r="L262" s="13">
        <f t="shared" si="23"/>
        <v>46.119080311351979</v>
      </c>
      <c r="P262" s="1"/>
    </row>
    <row r="263" spans="1:16" x14ac:dyDescent="0.2">
      <c r="A263" s="9" t="str">
        <f t="shared" si="24"/>
        <v>Sep-08</v>
      </c>
      <c r="B263" s="1">
        <f t="shared" si="21"/>
        <v>3258</v>
      </c>
      <c r="C263" s="1">
        <f t="shared" si="21"/>
        <v>135332</v>
      </c>
      <c r="D263" s="1">
        <f t="shared" si="21"/>
        <v>4059960</v>
      </c>
      <c r="E263" s="10">
        <f t="shared" si="22"/>
        <v>1302494</v>
      </c>
      <c r="F263" s="10">
        <f t="shared" si="22"/>
        <v>2146081</v>
      </c>
      <c r="G263" s="10">
        <f t="shared" si="22"/>
        <v>1103852</v>
      </c>
      <c r="H263" s="11">
        <f t="shared" si="25"/>
        <v>1.9441745813750395</v>
      </c>
      <c r="I263" s="37">
        <f t="shared" si="26"/>
        <v>32.081449078316041</v>
      </c>
      <c r="J263" s="12">
        <f t="shared" si="27"/>
        <v>1.6476705458911902</v>
      </c>
      <c r="K263" s="31">
        <f t="shared" si="28"/>
        <v>41.538367096378146</v>
      </c>
      <c r="L263" s="13">
        <f t="shared" si="23"/>
        <v>48.786986687520461</v>
      </c>
      <c r="P263" s="1"/>
    </row>
    <row r="264" spans="1:16" x14ac:dyDescent="0.2">
      <c r="A264" s="9" t="str">
        <f t="shared" si="24"/>
        <v>Oct-08</v>
      </c>
      <c r="B264" s="1">
        <f t="shared" si="21"/>
        <v>3306</v>
      </c>
      <c r="C264" s="1">
        <f t="shared" si="21"/>
        <v>139529</v>
      </c>
      <c r="D264" s="1">
        <f t="shared" si="21"/>
        <v>4325399</v>
      </c>
      <c r="E264" s="10">
        <f t="shared" si="22"/>
        <v>1489983</v>
      </c>
      <c r="F264" s="10">
        <f t="shared" si="22"/>
        <v>2513443</v>
      </c>
      <c r="G264" s="10">
        <f t="shared" si="22"/>
        <v>1336610</v>
      </c>
      <c r="H264" s="11">
        <f t="shared" si="25"/>
        <v>1.8804610170505982</v>
      </c>
      <c r="I264" s="37">
        <f t="shared" si="26"/>
        <v>34.447296076038306</v>
      </c>
      <c r="J264" s="12">
        <f t="shared" si="27"/>
        <v>1.6868937430829747</v>
      </c>
      <c r="K264" s="31">
        <f t="shared" si="28"/>
        <v>42.204779189352692</v>
      </c>
      <c r="L264" s="13">
        <f t="shared" si="23"/>
        <v>57.138248826974142</v>
      </c>
      <c r="P264" s="1"/>
    </row>
    <row r="265" spans="1:16" x14ac:dyDescent="0.2">
      <c r="A265" s="9" t="str">
        <f t="shared" si="24"/>
        <v>Nov-08</v>
      </c>
      <c r="B265" s="1">
        <f t="shared" si="21"/>
        <v>3345</v>
      </c>
      <c r="C265" s="1">
        <f t="shared" si="21"/>
        <v>141455</v>
      </c>
      <c r="D265" s="1">
        <f t="shared" si="21"/>
        <v>4243650</v>
      </c>
      <c r="E265" s="10">
        <f t="shared" si="22"/>
        <v>1621497</v>
      </c>
      <c r="F265" s="10">
        <f t="shared" si="22"/>
        <v>2638147</v>
      </c>
      <c r="G265" s="10">
        <f t="shared" si="22"/>
        <v>1451079</v>
      </c>
      <c r="H265" s="11">
        <f t="shared" si="25"/>
        <v>1.8180588375960234</v>
      </c>
      <c r="I265" s="37">
        <f t="shared" si="26"/>
        <v>38.209960764907571</v>
      </c>
      <c r="J265" s="12">
        <f t="shared" si="27"/>
        <v>1.6269823502602843</v>
      </c>
      <c r="K265" s="31">
        <f t="shared" si="28"/>
        <v>42.288490284005981</v>
      </c>
      <c r="L265" s="13">
        <f t="shared" si="23"/>
        <v>59.973152256938128</v>
      </c>
      <c r="P265" s="1"/>
    </row>
    <row r="266" spans="1:16" x14ac:dyDescent="0.2">
      <c r="A266" s="9" t="str">
        <f t="shared" si="24"/>
        <v>Dec-08</v>
      </c>
      <c r="B266" s="1">
        <f t="shared" si="21"/>
        <v>3352</v>
      </c>
      <c r="C266" s="1">
        <f t="shared" si="21"/>
        <v>142449</v>
      </c>
      <c r="D266" s="1">
        <f t="shared" si="21"/>
        <v>4415919</v>
      </c>
      <c r="E266" s="10">
        <f t="shared" si="22"/>
        <v>1694627</v>
      </c>
      <c r="F266" s="10">
        <f t="shared" si="22"/>
        <v>3104681</v>
      </c>
      <c r="G266" s="10">
        <f t="shared" si="22"/>
        <v>1603601</v>
      </c>
      <c r="H266" s="11">
        <f t="shared" si="25"/>
        <v>1.9360682613692559</v>
      </c>
      <c r="I266" s="37">
        <f t="shared" si="26"/>
        <v>38.375409512719777</v>
      </c>
      <c r="J266" s="12">
        <f t="shared" si="27"/>
        <v>1.832073370718158</v>
      </c>
      <c r="K266" s="31">
        <f t="shared" si="28"/>
        <v>42.496718377088307</v>
      </c>
      <c r="L266" s="13">
        <f t="shared" si="23"/>
        <v>70.578897355690543</v>
      </c>
      <c r="P266" s="1"/>
    </row>
    <row r="267" spans="1:16" x14ac:dyDescent="0.2">
      <c r="A267" s="9" t="str">
        <f t="shared" si="24"/>
        <v>Jan-09</v>
      </c>
      <c r="B267" s="1">
        <f t="shared" si="21"/>
        <v>3356</v>
      </c>
      <c r="C267" s="1">
        <f t="shared" si="21"/>
        <v>142594</v>
      </c>
      <c r="D267" s="1">
        <f t="shared" si="21"/>
        <v>4420414</v>
      </c>
      <c r="E267" s="10">
        <f t="shared" si="22"/>
        <v>2134501</v>
      </c>
      <c r="F267" s="10">
        <f t="shared" si="22"/>
        <v>4251159</v>
      </c>
      <c r="G267" s="10">
        <f t="shared" si="22"/>
        <v>1958694</v>
      </c>
      <c r="H267" s="11">
        <f t="shared" si="25"/>
        <v>2.1704048718176501</v>
      </c>
      <c r="I267" s="37">
        <f t="shared" si="26"/>
        <v>48.287354985302279</v>
      </c>
      <c r="J267" s="12">
        <f t="shared" si="27"/>
        <v>1.9916406691774799</v>
      </c>
      <c r="K267" s="31">
        <f t="shared" si="28"/>
        <v>42.489272943980929</v>
      </c>
      <c r="L267" s="13">
        <f t="shared" ref="L267:L278" si="29">IF(OR(F$267="C",F267="C"),"C",100*F267/F$267)</f>
        <v>100</v>
      </c>
      <c r="P267" s="1"/>
    </row>
    <row r="268" spans="1:16" x14ac:dyDescent="0.2">
      <c r="A268" s="9" t="str">
        <f t="shared" si="24"/>
        <v>Feb-09</v>
      </c>
      <c r="B268" s="1">
        <f t="shared" si="21"/>
        <v>3354</v>
      </c>
      <c r="C268" s="1">
        <f t="shared" si="21"/>
        <v>142960</v>
      </c>
      <c r="D268" s="1">
        <f t="shared" si="21"/>
        <v>4002880</v>
      </c>
      <c r="E268" s="10">
        <f t="shared" si="22"/>
        <v>1929505</v>
      </c>
      <c r="F268" s="10">
        <f t="shared" si="22"/>
        <v>3276681</v>
      </c>
      <c r="G268" s="10">
        <f t="shared" si="22"/>
        <v>1774691</v>
      </c>
      <c r="H268" s="11">
        <f t="shared" si="25"/>
        <v>1.8463388837831487</v>
      </c>
      <c r="I268" s="37">
        <f t="shared" si="26"/>
        <v>48.202918898393158</v>
      </c>
      <c r="J268" s="12">
        <f t="shared" si="27"/>
        <v>1.6981977242867989</v>
      </c>
      <c r="K268" s="31">
        <f t="shared" si="28"/>
        <v>42.623732856290992</v>
      </c>
      <c r="L268" s="13">
        <f t="shared" si="29"/>
        <v>77.07735702193213</v>
      </c>
      <c r="P268" s="1"/>
    </row>
    <row r="269" spans="1:16" x14ac:dyDescent="0.2">
      <c r="A269" s="9" t="str">
        <f t="shared" si="24"/>
        <v>Mar-09</v>
      </c>
      <c r="B269" s="1">
        <f t="shared" si="21"/>
        <v>3355</v>
      </c>
      <c r="C269" s="1">
        <f t="shared" si="21"/>
        <v>143268</v>
      </c>
      <c r="D269" s="1">
        <f t="shared" si="21"/>
        <v>4441308</v>
      </c>
      <c r="E269" s="10">
        <f t="shared" si="22"/>
        <v>1937375</v>
      </c>
      <c r="F269" s="10">
        <f t="shared" si="22"/>
        <v>3199658</v>
      </c>
      <c r="G269" s="10">
        <f t="shared" si="22"/>
        <v>1737814</v>
      </c>
      <c r="H269" s="11">
        <f t="shared" si="25"/>
        <v>1.8411970441025334</v>
      </c>
      <c r="I269" s="37">
        <f t="shared" si="26"/>
        <v>43.62172134875582</v>
      </c>
      <c r="J269" s="12">
        <f t="shared" si="27"/>
        <v>1.6515429382540809</v>
      </c>
      <c r="K269" s="31">
        <f t="shared" si="28"/>
        <v>42.702831594634873</v>
      </c>
      <c r="L269" s="13">
        <f t="shared" si="29"/>
        <v>75.265545231312217</v>
      </c>
      <c r="P269" s="1"/>
    </row>
    <row r="270" spans="1:16" x14ac:dyDescent="0.2">
      <c r="A270" s="9" t="str">
        <f t="shared" si="24"/>
        <v>Apr-09</v>
      </c>
      <c r="B270" s="1">
        <f t="shared" si="21"/>
        <v>3347</v>
      </c>
      <c r="C270" s="1">
        <f t="shared" si="21"/>
        <v>142413</v>
      </c>
      <c r="D270" s="1">
        <f t="shared" si="21"/>
        <v>4272390</v>
      </c>
      <c r="E270" s="10">
        <f t="shared" si="22"/>
        <v>1614274</v>
      </c>
      <c r="F270" s="10">
        <f t="shared" si="22"/>
        <v>2799424</v>
      </c>
      <c r="G270" s="10">
        <f t="shared" si="22"/>
        <v>1496986</v>
      </c>
      <c r="H270" s="11">
        <f t="shared" si="25"/>
        <v>1.8700402007767607</v>
      </c>
      <c r="I270" s="37">
        <f t="shared" si="26"/>
        <v>37.783863364533666</v>
      </c>
      <c r="J270" s="12">
        <f t="shared" si="27"/>
        <v>1.7341690444125346</v>
      </c>
      <c r="K270" s="31">
        <f t="shared" si="28"/>
        <v>42.549447266208546</v>
      </c>
      <c r="L270" s="13">
        <f t="shared" si="29"/>
        <v>65.850842088004711</v>
      </c>
      <c r="P270" s="1"/>
    </row>
    <row r="271" spans="1:16" x14ac:dyDescent="0.2">
      <c r="A271" s="9" t="str">
        <f t="shared" si="24"/>
        <v>May-09</v>
      </c>
      <c r="B271" s="1">
        <f t="shared" si="21"/>
        <v>3283</v>
      </c>
      <c r="C271" s="1">
        <f t="shared" si="21"/>
        <v>137274</v>
      </c>
      <c r="D271" s="1">
        <f t="shared" si="21"/>
        <v>4255494</v>
      </c>
      <c r="E271" s="10">
        <f t="shared" si="22"/>
        <v>1278507</v>
      </c>
      <c r="F271" s="10">
        <f t="shared" si="22"/>
        <v>2003442</v>
      </c>
      <c r="G271" s="10">
        <f t="shared" si="22"/>
        <v>1083218</v>
      </c>
      <c r="H271" s="11">
        <f t="shared" si="25"/>
        <v>1.8495279805173104</v>
      </c>
      <c r="I271" s="37">
        <f t="shared" si="26"/>
        <v>30.043680005188588</v>
      </c>
      <c r="J271" s="12">
        <f t="shared" si="27"/>
        <v>1.5670168407368907</v>
      </c>
      <c r="K271" s="31">
        <f t="shared" si="28"/>
        <v>41.813585135546759</v>
      </c>
      <c r="L271" s="13">
        <f t="shared" si="29"/>
        <v>47.126959965505876</v>
      </c>
      <c r="P271" s="1"/>
    </row>
    <row r="272" spans="1:16" x14ac:dyDescent="0.2">
      <c r="A272" s="9" t="str">
        <f t="shared" si="24"/>
        <v>Jun-09</v>
      </c>
      <c r="B272" s="1">
        <f t="shared" si="21"/>
        <v>3249</v>
      </c>
      <c r="C272" s="1">
        <f t="shared" si="21"/>
        <v>136440</v>
      </c>
      <c r="D272" s="1">
        <f t="shared" si="21"/>
        <v>4093200</v>
      </c>
      <c r="E272" s="10">
        <f t="shared" si="22"/>
        <v>1039342</v>
      </c>
      <c r="F272" s="10">
        <f t="shared" si="22"/>
        <v>1618029</v>
      </c>
      <c r="G272" s="10">
        <f t="shared" si="22"/>
        <v>857721</v>
      </c>
      <c r="H272" s="11">
        <f t="shared" si="25"/>
        <v>1.8864281042436877</v>
      </c>
      <c r="I272" s="37">
        <f t="shared" si="26"/>
        <v>25.391918303527802</v>
      </c>
      <c r="J272" s="12">
        <f t="shared" si="27"/>
        <v>1.5567820794310245</v>
      </c>
      <c r="K272" s="31">
        <f t="shared" si="28"/>
        <v>41.994459833795013</v>
      </c>
      <c r="L272" s="13">
        <f t="shared" si="29"/>
        <v>38.060891159328548</v>
      </c>
      <c r="P272" s="1"/>
    </row>
    <row r="273" spans="1:16" x14ac:dyDescent="0.2">
      <c r="A273" s="9" t="str">
        <f t="shared" si="24"/>
        <v>Jul-09</v>
      </c>
      <c r="B273" s="1">
        <f t="shared" si="21"/>
        <v>3248</v>
      </c>
      <c r="C273" s="1">
        <f t="shared" si="21"/>
        <v>136563</v>
      </c>
      <c r="D273" s="1">
        <f t="shared" si="21"/>
        <v>4233453</v>
      </c>
      <c r="E273" s="10">
        <f t="shared" si="22"/>
        <v>1289072</v>
      </c>
      <c r="F273" s="10">
        <f t="shared" si="22"/>
        <v>2211111</v>
      </c>
      <c r="G273" s="10">
        <f t="shared" si="22"/>
        <v>1104141</v>
      </c>
      <c r="H273" s="11">
        <f t="shared" si="25"/>
        <v>2.0025621727659781</v>
      </c>
      <c r="I273" s="37">
        <f t="shared" si="26"/>
        <v>30.449658942711778</v>
      </c>
      <c r="J273" s="12">
        <f t="shared" si="27"/>
        <v>1.7152734680452295</v>
      </c>
      <c r="K273" s="31">
        <f t="shared" si="28"/>
        <v>42.045258620689658</v>
      </c>
      <c r="L273" s="13">
        <f t="shared" si="29"/>
        <v>52.011957209786793</v>
      </c>
      <c r="P273" s="1"/>
    </row>
    <row r="274" spans="1:16" x14ac:dyDescent="0.2">
      <c r="A274" s="9" t="str">
        <f t="shared" si="24"/>
        <v>Aug-09</v>
      </c>
      <c r="B274" s="1">
        <f t="shared" si="21"/>
        <v>3248</v>
      </c>
      <c r="C274" s="1">
        <f t="shared" si="21"/>
        <v>136236</v>
      </c>
      <c r="D274" s="1">
        <f t="shared" si="21"/>
        <v>4223316</v>
      </c>
      <c r="E274" s="10">
        <f t="shared" si="22"/>
        <v>1230634</v>
      </c>
      <c r="F274" s="10">
        <f t="shared" si="22"/>
        <v>2026212</v>
      </c>
      <c r="G274" s="10">
        <f t="shared" si="22"/>
        <v>1020793</v>
      </c>
      <c r="H274" s="11">
        <f t="shared" si="25"/>
        <v>1.9849391600451805</v>
      </c>
      <c r="I274" s="37">
        <f t="shared" si="26"/>
        <v>29.139046190244823</v>
      </c>
      <c r="J274" s="12">
        <f t="shared" si="27"/>
        <v>1.6464781567874771</v>
      </c>
      <c r="K274" s="31">
        <f t="shared" si="28"/>
        <v>41.944581280788178</v>
      </c>
      <c r="L274" s="13">
        <f t="shared" si="29"/>
        <v>47.662578605034533</v>
      </c>
      <c r="P274" s="1"/>
    </row>
    <row r="275" spans="1:16" x14ac:dyDescent="0.2">
      <c r="A275" s="9" t="str">
        <f t="shared" si="24"/>
        <v>Sep-09</v>
      </c>
      <c r="B275" s="1">
        <f t="shared" ref="B275:D294" si="30">B86</f>
        <v>3275</v>
      </c>
      <c r="C275" s="1">
        <f t="shared" si="30"/>
        <v>138304</v>
      </c>
      <c r="D275" s="1">
        <f t="shared" si="30"/>
        <v>4149120</v>
      </c>
      <c r="E275" s="10">
        <f t="shared" ref="E275:G294" si="31">IF(TEXT(E86,0)="C","C",E86)</f>
        <v>1311653</v>
      </c>
      <c r="F275" s="10">
        <f t="shared" si="31"/>
        <v>2210753</v>
      </c>
      <c r="G275" s="10">
        <f t="shared" si="31"/>
        <v>1159564</v>
      </c>
      <c r="H275" s="11">
        <f t="shared" si="25"/>
        <v>1.9065381470966674</v>
      </c>
      <c r="I275" s="37">
        <f t="shared" si="26"/>
        <v>31.612799822612988</v>
      </c>
      <c r="J275" s="12">
        <f t="shared" si="27"/>
        <v>1.6854709286678717</v>
      </c>
      <c r="K275" s="31">
        <f t="shared" si="28"/>
        <v>42.230229007633589</v>
      </c>
      <c r="L275" s="13">
        <f t="shared" si="29"/>
        <v>52.003535976894774</v>
      </c>
      <c r="P275" s="1"/>
    </row>
    <row r="276" spans="1:16" x14ac:dyDescent="0.2">
      <c r="A276" s="9" t="str">
        <f t="shared" si="24"/>
        <v>Oct-09</v>
      </c>
      <c r="B276" s="1">
        <f t="shared" si="30"/>
        <v>3338</v>
      </c>
      <c r="C276" s="1">
        <f t="shared" si="30"/>
        <v>142896</v>
      </c>
      <c r="D276" s="1">
        <f t="shared" si="30"/>
        <v>4429776</v>
      </c>
      <c r="E276" s="10">
        <f t="shared" si="31"/>
        <v>1478922</v>
      </c>
      <c r="F276" s="10">
        <f t="shared" si="31"/>
        <v>2524809</v>
      </c>
      <c r="G276" s="10">
        <f t="shared" si="31"/>
        <v>1355367</v>
      </c>
      <c r="H276" s="11">
        <f t="shared" si="25"/>
        <v>1.8628231320373005</v>
      </c>
      <c r="I276" s="37">
        <f t="shared" si="26"/>
        <v>33.38593192974092</v>
      </c>
      <c r="J276" s="12">
        <f t="shared" si="27"/>
        <v>1.7071955113251409</v>
      </c>
      <c r="K276" s="31">
        <f t="shared" si="28"/>
        <v>42.808867585380469</v>
      </c>
      <c r="L276" s="13">
        <f t="shared" si="29"/>
        <v>59.391074292916358</v>
      </c>
      <c r="P276" s="1"/>
    </row>
    <row r="277" spans="1:16" x14ac:dyDescent="0.2">
      <c r="A277" s="9" t="str">
        <f t="shared" si="24"/>
        <v>Nov-09</v>
      </c>
      <c r="B277" s="1">
        <f t="shared" si="30"/>
        <v>3345</v>
      </c>
      <c r="C277" s="1">
        <f t="shared" si="30"/>
        <v>143809</v>
      </c>
      <c r="D277" s="1">
        <f t="shared" si="30"/>
        <v>4314270</v>
      </c>
      <c r="E277" s="10">
        <f t="shared" si="31"/>
        <v>1629378</v>
      </c>
      <c r="F277" s="10">
        <f t="shared" si="31"/>
        <v>2650414</v>
      </c>
      <c r="G277" s="10">
        <f t="shared" si="31"/>
        <v>1473529</v>
      </c>
      <c r="H277" s="11">
        <f t="shared" si="25"/>
        <v>1.798684654323057</v>
      </c>
      <c r="I277" s="37">
        <f t="shared" si="26"/>
        <v>37.767177297665654</v>
      </c>
      <c r="J277" s="12">
        <f t="shared" si="27"/>
        <v>1.6266415773381009</v>
      </c>
      <c r="K277" s="31">
        <f t="shared" si="28"/>
        <v>42.992227204783262</v>
      </c>
      <c r="L277" s="13">
        <f t="shared" si="29"/>
        <v>62.34568031917884</v>
      </c>
      <c r="P277" s="1"/>
    </row>
    <row r="278" spans="1:16" x14ac:dyDescent="0.2">
      <c r="A278" s="9" t="str">
        <f t="shared" si="24"/>
        <v>Dec-09</v>
      </c>
      <c r="B278" s="1">
        <f t="shared" si="30"/>
        <v>3348</v>
      </c>
      <c r="C278" s="1">
        <f t="shared" si="30"/>
        <v>144629</v>
      </c>
      <c r="D278" s="1">
        <f t="shared" si="30"/>
        <v>4483499</v>
      </c>
      <c r="E278" s="10">
        <f t="shared" si="31"/>
        <v>1777393</v>
      </c>
      <c r="F278" s="10">
        <f t="shared" si="31"/>
        <v>3241970</v>
      </c>
      <c r="G278" s="10">
        <f t="shared" si="31"/>
        <v>1675668</v>
      </c>
      <c r="H278" s="11">
        <f t="shared" si="25"/>
        <v>1.9347328945829365</v>
      </c>
      <c r="I278" s="37">
        <f t="shared" si="26"/>
        <v>39.642988656850378</v>
      </c>
      <c r="J278" s="12">
        <f t="shared" si="27"/>
        <v>1.82400290762932</v>
      </c>
      <c r="K278" s="31">
        <f t="shared" si="28"/>
        <v>43.198626045400239</v>
      </c>
      <c r="L278" s="13">
        <f t="shared" si="29"/>
        <v>76.260850276359932</v>
      </c>
      <c r="P278" s="1"/>
    </row>
    <row r="279" spans="1:16" x14ac:dyDescent="0.2">
      <c r="A279" s="9" t="str">
        <f t="shared" si="24"/>
        <v>Jan-10</v>
      </c>
      <c r="B279" s="1">
        <f t="shared" si="30"/>
        <v>3360</v>
      </c>
      <c r="C279" s="1">
        <f t="shared" si="30"/>
        <v>145590</v>
      </c>
      <c r="D279" s="1">
        <f t="shared" si="30"/>
        <v>4513290</v>
      </c>
      <c r="E279" s="10">
        <f t="shared" si="31"/>
        <v>2232678</v>
      </c>
      <c r="F279" s="10">
        <f t="shared" si="31"/>
        <v>4438860</v>
      </c>
      <c r="G279" s="10">
        <f t="shared" si="31"/>
        <v>2044175</v>
      </c>
      <c r="H279" s="11">
        <f t="shared" si="25"/>
        <v>2.1714677070211699</v>
      </c>
      <c r="I279" s="37">
        <f t="shared" si="26"/>
        <v>49.468968313580561</v>
      </c>
      <c r="J279" s="12">
        <f t="shared" si="27"/>
        <v>1.9881326371290442</v>
      </c>
      <c r="K279" s="31">
        <f t="shared" si="28"/>
        <v>43.330357142857146</v>
      </c>
      <c r="L279" s="13">
        <f t="shared" ref="L279:L290" si="32">IF(OR(F$279="C",F279="C"),"C",100*F279/F$279)</f>
        <v>100</v>
      </c>
      <c r="P279" s="1"/>
    </row>
    <row r="280" spans="1:16" x14ac:dyDescent="0.2">
      <c r="A280" s="9" t="str">
        <f t="shared" si="24"/>
        <v>Feb-10</v>
      </c>
      <c r="B280" s="1">
        <f t="shared" si="30"/>
        <v>3347</v>
      </c>
      <c r="C280" s="1">
        <f t="shared" si="30"/>
        <v>145302</v>
      </c>
      <c r="D280" s="1">
        <f t="shared" si="30"/>
        <v>4068456</v>
      </c>
      <c r="E280" s="10">
        <f t="shared" si="31"/>
        <v>1974121</v>
      </c>
      <c r="F280" s="10">
        <f t="shared" si="31"/>
        <v>3326033</v>
      </c>
      <c r="G280" s="10">
        <f t="shared" si="31"/>
        <v>1825711</v>
      </c>
      <c r="H280" s="11">
        <f t="shared" si="25"/>
        <v>1.821774092394689</v>
      </c>
      <c r="I280" s="37">
        <f t="shared" si="26"/>
        <v>48.522609068403348</v>
      </c>
      <c r="J280" s="12">
        <f t="shared" si="27"/>
        <v>1.6848171920566166</v>
      </c>
      <c r="K280" s="31">
        <f t="shared" si="28"/>
        <v>43.412608305945625</v>
      </c>
      <c r="L280" s="13">
        <f t="shared" si="32"/>
        <v>74.929891909183894</v>
      </c>
      <c r="P280" s="1"/>
    </row>
    <row r="281" spans="1:16" x14ac:dyDescent="0.2">
      <c r="A281" s="9" t="str">
        <f t="shared" si="24"/>
        <v>Mar-10</v>
      </c>
      <c r="B281" s="1">
        <f t="shared" si="30"/>
        <v>3345</v>
      </c>
      <c r="C281" s="1">
        <f t="shared" si="30"/>
        <v>145135</v>
      </c>
      <c r="D281" s="1">
        <f t="shared" si="30"/>
        <v>4499185</v>
      </c>
      <c r="E281" s="10">
        <f t="shared" si="31"/>
        <v>1966282</v>
      </c>
      <c r="F281" s="10">
        <f t="shared" si="31"/>
        <v>3273647</v>
      </c>
      <c r="G281" s="10">
        <f t="shared" si="31"/>
        <v>1792850</v>
      </c>
      <c r="H281" s="11">
        <f t="shared" si="25"/>
        <v>1.8259458404216751</v>
      </c>
      <c r="I281" s="37">
        <f t="shared" si="26"/>
        <v>43.703070667243068</v>
      </c>
      <c r="J281" s="12">
        <f t="shared" si="27"/>
        <v>1.6648919127571731</v>
      </c>
      <c r="K281" s="31">
        <f t="shared" si="28"/>
        <v>43.388639760837073</v>
      </c>
      <c r="L281" s="13">
        <f t="shared" si="32"/>
        <v>73.749724028241488</v>
      </c>
      <c r="P281" s="1"/>
    </row>
    <row r="282" spans="1:16" x14ac:dyDescent="0.2">
      <c r="A282" s="9" t="str">
        <f t="shared" si="24"/>
        <v>Apr-10</v>
      </c>
      <c r="B282" s="1">
        <f t="shared" si="30"/>
        <v>3325</v>
      </c>
      <c r="C282" s="1">
        <f t="shared" si="30"/>
        <v>144571</v>
      </c>
      <c r="D282" s="1">
        <f t="shared" si="30"/>
        <v>4337130</v>
      </c>
      <c r="E282" s="10">
        <f t="shared" si="31"/>
        <v>1617763</v>
      </c>
      <c r="F282" s="10">
        <f t="shared" si="31"/>
        <v>2821076</v>
      </c>
      <c r="G282" s="10">
        <f t="shared" si="31"/>
        <v>1500286</v>
      </c>
      <c r="H282" s="11">
        <f t="shared" si="25"/>
        <v>1.8803588115865908</v>
      </c>
      <c r="I282" s="37">
        <f t="shared" si="26"/>
        <v>37.300311496312077</v>
      </c>
      <c r="J282" s="12">
        <f t="shared" si="27"/>
        <v>1.7438129070821868</v>
      </c>
      <c r="K282" s="31">
        <f t="shared" si="28"/>
        <v>43.48</v>
      </c>
      <c r="L282" s="13">
        <f t="shared" si="32"/>
        <v>63.554065683531356</v>
      </c>
      <c r="P282" s="1"/>
    </row>
    <row r="283" spans="1:16" x14ac:dyDescent="0.2">
      <c r="A283" s="9" t="str">
        <f t="shared" si="24"/>
        <v>May-10</v>
      </c>
      <c r="B283" s="1">
        <f t="shared" si="30"/>
        <v>3264</v>
      </c>
      <c r="C283" s="1">
        <f t="shared" si="30"/>
        <v>140172</v>
      </c>
      <c r="D283" s="1">
        <f t="shared" si="30"/>
        <v>4345332</v>
      </c>
      <c r="E283" s="10">
        <f t="shared" si="31"/>
        <v>1220095</v>
      </c>
      <c r="F283" s="10">
        <f t="shared" si="31"/>
        <v>1881253</v>
      </c>
      <c r="G283" s="10">
        <f t="shared" si="31"/>
        <v>997050</v>
      </c>
      <c r="H283" s="11">
        <f t="shared" si="25"/>
        <v>1.8868191163933603</v>
      </c>
      <c r="I283" s="37">
        <f t="shared" si="26"/>
        <v>28.078291831326123</v>
      </c>
      <c r="J283" s="12">
        <f t="shared" si="27"/>
        <v>1.5418905904868063</v>
      </c>
      <c r="K283" s="31">
        <f t="shared" si="28"/>
        <v>42.944852941176471</v>
      </c>
      <c r="L283" s="13">
        <f t="shared" si="32"/>
        <v>42.381444785372821</v>
      </c>
      <c r="P283" s="1"/>
    </row>
    <row r="284" spans="1:16" x14ac:dyDescent="0.2">
      <c r="A284" s="9" t="str">
        <f t="shared" si="24"/>
        <v>Jun-10</v>
      </c>
      <c r="B284" s="1">
        <f t="shared" si="30"/>
        <v>3204</v>
      </c>
      <c r="C284" s="1">
        <f t="shared" si="30"/>
        <v>137790</v>
      </c>
      <c r="D284" s="1">
        <f t="shared" si="30"/>
        <v>4133700</v>
      </c>
      <c r="E284" s="10">
        <f t="shared" si="31"/>
        <v>1112469</v>
      </c>
      <c r="F284" s="10">
        <f t="shared" si="31"/>
        <v>1730887</v>
      </c>
      <c r="G284" s="10">
        <f t="shared" si="31"/>
        <v>898991</v>
      </c>
      <c r="H284" s="11">
        <f t="shared" si="25"/>
        <v>1.9253663273603407</v>
      </c>
      <c r="I284" s="37">
        <f t="shared" si="26"/>
        <v>26.912185209376588</v>
      </c>
      <c r="J284" s="12">
        <f t="shared" si="27"/>
        <v>1.5558968384737013</v>
      </c>
      <c r="K284" s="31">
        <f t="shared" si="28"/>
        <v>43.00561797752809</v>
      </c>
      <c r="L284" s="13">
        <f t="shared" si="32"/>
        <v>38.993953402450181</v>
      </c>
      <c r="P284" s="1"/>
    </row>
    <row r="285" spans="1:16" x14ac:dyDescent="0.2">
      <c r="A285" s="9" t="str">
        <f t="shared" si="24"/>
        <v>Jul-10</v>
      </c>
      <c r="B285" s="1">
        <f t="shared" si="30"/>
        <v>3201</v>
      </c>
      <c r="C285" s="1">
        <f t="shared" si="30"/>
        <v>138220</v>
      </c>
      <c r="D285" s="1">
        <f t="shared" si="30"/>
        <v>4284820</v>
      </c>
      <c r="E285" s="10">
        <f t="shared" si="31"/>
        <v>1305705</v>
      </c>
      <c r="F285" s="10">
        <f t="shared" si="31"/>
        <v>2215500</v>
      </c>
      <c r="G285" s="10">
        <f t="shared" si="31"/>
        <v>1111619</v>
      </c>
      <c r="H285" s="11">
        <f t="shared" si="25"/>
        <v>1.9930389818813821</v>
      </c>
      <c r="I285" s="37">
        <f t="shared" si="26"/>
        <v>30.47280865940693</v>
      </c>
      <c r="J285" s="12">
        <f t="shared" si="27"/>
        <v>1.6967844957321907</v>
      </c>
      <c r="K285" s="31">
        <f t="shared" si="28"/>
        <v>43.180256169946894</v>
      </c>
      <c r="L285" s="13">
        <f t="shared" si="32"/>
        <v>49.911463754207162</v>
      </c>
      <c r="P285" s="1"/>
    </row>
    <row r="286" spans="1:16" x14ac:dyDescent="0.2">
      <c r="A286" s="9" t="str">
        <f t="shared" si="24"/>
        <v>Aug-10</v>
      </c>
      <c r="B286" s="1">
        <f t="shared" si="30"/>
        <v>3207</v>
      </c>
      <c r="C286" s="1">
        <f t="shared" si="30"/>
        <v>138014</v>
      </c>
      <c r="D286" s="1">
        <f t="shared" si="30"/>
        <v>4278434</v>
      </c>
      <c r="E286" s="10">
        <f t="shared" si="31"/>
        <v>1243129</v>
      </c>
      <c r="F286" s="10">
        <f t="shared" si="31"/>
        <v>2025246</v>
      </c>
      <c r="G286" s="10">
        <f t="shared" si="31"/>
        <v>1001283</v>
      </c>
      <c r="H286" s="11">
        <f t="shared" si="25"/>
        <v>2.0226509388454614</v>
      </c>
      <c r="I286" s="37">
        <f t="shared" si="26"/>
        <v>29.055701221521705</v>
      </c>
      <c r="J286" s="12">
        <f t="shared" si="27"/>
        <v>1.6291519222864239</v>
      </c>
      <c r="K286" s="31">
        <f t="shared" si="28"/>
        <v>43.035235422513253</v>
      </c>
      <c r="L286" s="13">
        <f t="shared" si="32"/>
        <v>45.625363268947432</v>
      </c>
      <c r="P286" s="1"/>
    </row>
    <row r="287" spans="1:16" x14ac:dyDescent="0.2">
      <c r="A287" s="9" t="str">
        <f t="shared" si="24"/>
        <v>Sep-10</v>
      </c>
      <c r="B287" s="1">
        <f t="shared" si="30"/>
        <v>3231</v>
      </c>
      <c r="C287" s="1">
        <f t="shared" si="30"/>
        <v>138656</v>
      </c>
      <c r="D287" s="1">
        <f t="shared" si="30"/>
        <v>4159680</v>
      </c>
      <c r="E287" s="10">
        <f t="shared" si="31"/>
        <v>1314997</v>
      </c>
      <c r="F287" s="10">
        <f t="shared" si="31"/>
        <v>2183847</v>
      </c>
      <c r="G287" s="10">
        <f t="shared" si="31"/>
        <v>1138242</v>
      </c>
      <c r="H287" s="11">
        <f t="shared" si="25"/>
        <v>1.9186139678556933</v>
      </c>
      <c r="I287" s="37">
        <f t="shared" si="26"/>
        <v>31.612936572044003</v>
      </c>
      <c r="J287" s="12">
        <f t="shared" si="27"/>
        <v>1.660723940815074</v>
      </c>
      <c r="K287" s="31">
        <f t="shared" si="28"/>
        <v>42.914268028474154</v>
      </c>
      <c r="L287" s="13">
        <f t="shared" si="32"/>
        <v>49.198375258512321</v>
      </c>
      <c r="P287" s="1"/>
    </row>
    <row r="288" spans="1:16" x14ac:dyDescent="0.2">
      <c r="A288" s="9" t="str">
        <f t="shared" si="24"/>
        <v>Oct-10</v>
      </c>
      <c r="B288" s="1">
        <f t="shared" si="30"/>
        <v>3293</v>
      </c>
      <c r="C288" s="1">
        <f t="shared" si="30"/>
        <v>143411</v>
      </c>
      <c r="D288" s="1">
        <f t="shared" si="30"/>
        <v>4445741</v>
      </c>
      <c r="E288" s="10">
        <f t="shared" si="31"/>
        <v>1485087</v>
      </c>
      <c r="F288" s="10">
        <f t="shared" si="31"/>
        <v>2482187</v>
      </c>
      <c r="G288" s="10">
        <f t="shared" si="31"/>
        <v>1307428</v>
      </c>
      <c r="H288" s="11">
        <f t="shared" si="25"/>
        <v>1.8985267257546878</v>
      </c>
      <c r="I288" s="37">
        <f t="shared" si="26"/>
        <v>33.404712510242952</v>
      </c>
      <c r="J288" s="12">
        <f t="shared" si="27"/>
        <v>1.6714084764057593</v>
      </c>
      <c r="K288" s="31">
        <f t="shared" si="28"/>
        <v>43.550258123291833</v>
      </c>
      <c r="L288" s="13">
        <f t="shared" si="32"/>
        <v>55.919470314450109</v>
      </c>
      <c r="P288" s="1"/>
    </row>
    <row r="289" spans="1:16" x14ac:dyDescent="0.2">
      <c r="A289" s="9" t="str">
        <f t="shared" si="24"/>
        <v>Nov-10</v>
      </c>
      <c r="B289" s="1">
        <f t="shared" si="30"/>
        <v>3310</v>
      </c>
      <c r="C289" s="1">
        <f t="shared" si="30"/>
        <v>144379</v>
      </c>
      <c r="D289" s="1">
        <f t="shared" si="30"/>
        <v>4331370</v>
      </c>
      <c r="E289" s="10">
        <f t="shared" si="31"/>
        <v>1682862</v>
      </c>
      <c r="F289" s="10">
        <f t="shared" si="31"/>
        <v>2702784</v>
      </c>
      <c r="G289" s="10">
        <f t="shared" si="31"/>
        <v>1494314</v>
      </c>
      <c r="H289" s="11">
        <f t="shared" si="25"/>
        <v>1.808712225141436</v>
      </c>
      <c r="I289" s="37">
        <f t="shared" si="26"/>
        <v>38.852880266520756</v>
      </c>
      <c r="J289" s="12">
        <f t="shared" si="27"/>
        <v>1.6060639553332359</v>
      </c>
      <c r="K289" s="31">
        <f t="shared" si="28"/>
        <v>43.619033232628396</v>
      </c>
      <c r="L289" s="13">
        <f t="shared" si="32"/>
        <v>60.889147213473727</v>
      </c>
      <c r="P289" s="1"/>
    </row>
    <row r="290" spans="1:16" x14ac:dyDescent="0.2">
      <c r="A290" s="9" t="str">
        <f t="shared" si="24"/>
        <v>Dec-10</v>
      </c>
      <c r="B290" s="1">
        <f t="shared" si="30"/>
        <v>3317</v>
      </c>
      <c r="C290" s="1">
        <f t="shared" si="30"/>
        <v>144830</v>
      </c>
      <c r="D290" s="1">
        <f t="shared" si="30"/>
        <v>4489730</v>
      </c>
      <c r="E290" s="10">
        <f t="shared" si="31"/>
        <v>1749129</v>
      </c>
      <c r="F290" s="10">
        <f t="shared" si="31"/>
        <v>3165264</v>
      </c>
      <c r="G290" s="10">
        <f t="shared" si="31"/>
        <v>1634135</v>
      </c>
      <c r="H290" s="11">
        <f t="shared" si="25"/>
        <v>1.9369660401374427</v>
      </c>
      <c r="I290" s="37">
        <f t="shared" si="26"/>
        <v>38.958445162626703</v>
      </c>
      <c r="J290" s="12">
        <f t="shared" si="27"/>
        <v>1.8096229609136891</v>
      </c>
      <c r="K290" s="31">
        <f t="shared" si="28"/>
        <v>43.662948447392225</v>
      </c>
      <c r="L290" s="13">
        <f t="shared" si="32"/>
        <v>71.308038550438624</v>
      </c>
      <c r="P290" s="1"/>
    </row>
    <row r="291" spans="1:16" x14ac:dyDescent="0.2">
      <c r="A291" s="9" t="str">
        <f t="shared" ref="A291:A322" si="33">TEXT(A102,"mmm-yy")</f>
        <v>Jan-11</v>
      </c>
      <c r="B291" s="1">
        <f t="shared" si="30"/>
        <v>3324</v>
      </c>
      <c r="C291" s="1">
        <f t="shared" si="30"/>
        <v>144643</v>
      </c>
      <c r="D291" s="1">
        <f t="shared" si="30"/>
        <v>4483933</v>
      </c>
      <c r="E291" s="10">
        <f t="shared" si="31"/>
        <v>2194660</v>
      </c>
      <c r="F291" s="10">
        <f t="shared" si="31"/>
        <v>4334874</v>
      </c>
      <c r="G291" s="10">
        <f t="shared" si="31"/>
        <v>2019706</v>
      </c>
      <c r="H291" s="11">
        <f t="shared" ref="H291:H322" si="34">IF(F291=0,"-",IF(OR(F291="C",G291="C"),"C",F291/G291))</f>
        <v>2.1462896084875718</v>
      </c>
      <c r="I291" s="37">
        <f t="shared" ref="I291:I322" si="35">IF(D291=0,"-",IF(E291="C","C",100*E291/D291))</f>
        <v>48.944977545382592</v>
      </c>
      <c r="J291" s="12">
        <f t="shared" ref="J291:J322" si="36">IF(OR(F291="C",E291="C"),"C",F291/E291)</f>
        <v>1.9751916014325681</v>
      </c>
      <c r="K291" s="31">
        <f t="shared" ref="K291:K322" si="37">C291/B291</f>
        <v>43.514741275571602</v>
      </c>
      <c r="L291" s="13">
        <f t="shared" ref="L291:L302" si="38">IF(OR(F$291="C",F291="C"),"C",100*F291/F$291)</f>
        <v>100</v>
      </c>
      <c r="P291" s="1"/>
    </row>
    <row r="292" spans="1:16" x14ac:dyDescent="0.2">
      <c r="A292" s="9" t="str">
        <f t="shared" si="33"/>
        <v>Feb-11</v>
      </c>
      <c r="B292" s="1">
        <f t="shared" si="30"/>
        <v>3313</v>
      </c>
      <c r="C292" s="1">
        <f t="shared" si="30"/>
        <v>144324</v>
      </c>
      <c r="D292" s="1">
        <f t="shared" si="30"/>
        <v>4041072</v>
      </c>
      <c r="E292" s="10">
        <f t="shared" si="31"/>
        <v>1931541</v>
      </c>
      <c r="F292" s="10">
        <f t="shared" si="31"/>
        <v>3275448</v>
      </c>
      <c r="G292" s="10">
        <f t="shared" si="31"/>
        <v>1770186</v>
      </c>
      <c r="H292" s="11">
        <f t="shared" si="34"/>
        <v>1.8503411505909548</v>
      </c>
      <c r="I292" s="37">
        <f t="shared" si="35"/>
        <v>47.797737827982274</v>
      </c>
      <c r="J292" s="12">
        <f t="shared" si="36"/>
        <v>1.6957693365038589</v>
      </c>
      <c r="K292" s="31">
        <f t="shared" si="37"/>
        <v>43.562933896770296</v>
      </c>
      <c r="L292" s="13">
        <f t="shared" si="38"/>
        <v>75.560396911190495</v>
      </c>
      <c r="P292" s="1"/>
    </row>
    <row r="293" spans="1:16" x14ac:dyDescent="0.2">
      <c r="A293" s="9" t="str">
        <f t="shared" si="33"/>
        <v>Mar-11</v>
      </c>
      <c r="B293" s="1">
        <f t="shared" si="30"/>
        <v>3259</v>
      </c>
      <c r="C293" s="1">
        <f t="shared" si="30"/>
        <v>140572</v>
      </c>
      <c r="D293" s="1">
        <f t="shared" si="30"/>
        <v>4357732</v>
      </c>
      <c r="E293" s="10">
        <f t="shared" si="31"/>
        <v>1857680</v>
      </c>
      <c r="F293" s="10">
        <f t="shared" si="31"/>
        <v>3095870</v>
      </c>
      <c r="G293" s="10">
        <f t="shared" si="31"/>
        <v>1661480</v>
      </c>
      <c r="H293" s="11">
        <f t="shared" si="34"/>
        <v>1.8633206538748586</v>
      </c>
      <c r="I293" s="37">
        <f t="shared" si="35"/>
        <v>42.629514619072488</v>
      </c>
      <c r="J293" s="12">
        <f t="shared" si="36"/>
        <v>1.6665249127944533</v>
      </c>
      <c r="K293" s="31">
        <f t="shared" si="37"/>
        <v>43.133476526541884</v>
      </c>
      <c r="L293" s="13">
        <f t="shared" si="38"/>
        <v>71.417762084895656</v>
      </c>
      <c r="P293" s="1"/>
    </row>
    <row r="294" spans="1:16" x14ac:dyDescent="0.2">
      <c r="A294" s="9" t="str">
        <f t="shared" si="33"/>
        <v>Apr-11</v>
      </c>
      <c r="B294" s="1">
        <f t="shared" si="30"/>
        <v>3244</v>
      </c>
      <c r="C294" s="1">
        <f t="shared" si="30"/>
        <v>139989</v>
      </c>
      <c r="D294" s="1">
        <f t="shared" si="30"/>
        <v>4199670</v>
      </c>
      <c r="E294" s="10">
        <f t="shared" si="31"/>
        <v>1584883</v>
      </c>
      <c r="F294" s="10">
        <f t="shared" si="31"/>
        <v>2715326</v>
      </c>
      <c r="G294" s="10">
        <f t="shared" si="31"/>
        <v>1420933</v>
      </c>
      <c r="H294" s="11">
        <f t="shared" si="34"/>
        <v>1.9109458362920702</v>
      </c>
      <c r="I294" s="37">
        <f t="shared" si="35"/>
        <v>37.738274673962479</v>
      </c>
      <c r="J294" s="12">
        <f t="shared" si="36"/>
        <v>1.7132659003850756</v>
      </c>
      <c r="K294" s="31">
        <f t="shared" si="37"/>
        <v>43.153205918618987</v>
      </c>
      <c r="L294" s="13">
        <f t="shared" si="38"/>
        <v>62.639098622013002</v>
      </c>
      <c r="P294" s="1"/>
    </row>
    <row r="295" spans="1:16" x14ac:dyDescent="0.2">
      <c r="A295" s="9" t="str">
        <f t="shared" si="33"/>
        <v>May-11</v>
      </c>
      <c r="B295" s="1">
        <f t="shared" ref="B295:D314" si="39">B106</f>
        <v>3191</v>
      </c>
      <c r="C295" s="1">
        <f t="shared" si="39"/>
        <v>135040</v>
      </c>
      <c r="D295" s="1">
        <f t="shared" si="39"/>
        <v>4186240</v>
      </c>
      <c r="E295" s="10">
        <f t="shared" ref="E295:G314" si="40">IF(TEXT(E106,0)="C","C",E106)</f>
        <v>1237222</v>
      </c>
      <c r="F295" s="10">
        <f t="shared" si="40"/>
        <v>1898174</v>
      </c>
      <c r="G295" s="10">
        <f t="shared" si="40"/>
        <v>972710</v>
      </c>
      <c r="H295" s="11">
        <f t="shared" si="34"/>
        <v>1.9514284833095168</v>
      </c>
      <c r="I295" s="37">
        <f t="shared" si="35"/>
        <v>29.554492814554351</v>
      </c>
      <c r="J295" s="12">
        <f t="shared" si="36"/>
        <v>1.5342226374894723</v>
      </c>
      <c r="K295" s="31">
        <f t="shared" si="37"/>
        <v>42.319022250078348</v>
      </c>
      <c r="L295" s="13">
        <f t="shared" si="38"/>
        <v>43.788446907568712</v>
      </c>
      <c r="P295" s="1"/>
    </row>
    <row r="296" spans="1:16" x14ac:dyDescent="0.2">
      <c r="A296" s="9" t="str">
        <f t="shared" si="33"/>
        <v>Jun-11</v>
      </c>
      <c r="B296" s="1">
        <f t="shared" si="39"/>
        <v>3133</v>
      </c>
      <c r="C296" s="1">
        <f t="shared" si="39"/>
        <v>133565</v>
      </c>
      <c r="D296" s="1">
        <f t="shared" si="39"/>
        <v>4006950</v>
      </c>
      <c r="E296" s="10">
        <f t="shared" si="40"/>
        <v>1107434</v>
      </c>
      <c r="F296" s="10">
        <f t="shared" si="40"/>
        <v>1736350</v>
      </c>
      <c r="G296" s="10">
        <f t="shared" si="40"/>
        <v>871839</v>
      </c>
      <c r="H296" s="11">
        <f t="shared" si="34"/>
        <v>1.9915947783937171</v>
      </c>
      <c r="I296" s="37">
        <f t="shared" si="35"/>
        <v>27.637829271640523</v>
      </c>
      <c r="J296" s="12">
        <f t="shared" si="36"/>
        <v>1.5679038209049028</v>
      </c>
      <c r="K296" s="31">
        <f t="shared" si="37"/>
        <v>42.631662942866264</v>
      </c>
      <c r="L296" s="13">
        <f t="shared" si="38"/>
        <v>40.055374158510723</v>
      </c>
      <c r="P296" s="1"/>
    </row>
    <row r="297" spans="1:16" x14ac:dyDescent="0.2">
      <c r="A297" s="9" t="str">
        <f t="shared" si="33"/>
        <v>Jul-11</v>
      </c>
      <c r="B297" s="1">
        <f t="shared" si="39"/>
        <v>3139</v>
      </c>
      <c r="C297" s="1">
        <f t="shared" si="39"/>
        <v>134577</v>
      </c>
      <c r="D297" s="1">
        <f t="shared" si="39"/>
        <v>4171887</v>
      </c>
      <c r="E297" s="10">
        <f t="shared" si="40"/>
        <v>1326749</v>
      </c>
      <c r="F297" s="10">
        <f t="shared" si="40"/>
        <v>2259130</v>
      </c>
      <c r="G297" s="10">
        <f t="shared" si="40"/>
        <v>1102018</v>
      </c>
      <c r="H297" s="11">
        <f t="shared" si="34"/>
        <v>2.0499937387592579</v>
      </c>
      <c r="I297" s="37">
        <f t="shared" si="35"/>
        <v>31.8021317451791</v>
      </c>
      <c r="J297" s="12">
        <f t="shared" si="36"/>
        <v>1.7027561354860641</v>
      </c>
      <c r="K297" s="31">
        <f t="shared" si="37"/>
        <v>42.872570882446638</v>
      </c>
      <c r="L297" s="13">
        <f t="shared" si="38"/>
        <v>52.11524025842504</v>
      </c>
      <c r="P297" s="1"/>
    </row>
    <row r="298" spans="1:16" x14ac:dyDescent="0.2">
      <c r="A298" s="9" t="str">
        <f t="shared" si="33"/>
        <v>Aug-11</v>
      </c>
      <c r="B298" s="1">
        <f t="shared" si="39"/>
        <v>3151</v>
      </c>
      <c r="C298" s="1">
        <f t="shared" si="39"/>
        <v>134906</v>
      </c>
      <c r="D298" s="1">
        <f t="shared" si="39"/>
        <v>4182086</v>
      </c>
      <c r="E298" s="10">
        <f t="shared" si="40"/>
        <v>1341468</v>
      </c>
      <c r="F298" s="10">
        <f t="shared" si="40"/>
        <v>2195358</v>
      </c>
      <c r="G298" s="10">
        <f t="shared" si="40"/>
        <v>1073216</v>
      </c>
      <c r="H298" s="11">
        <f t="shared" si="34"/>
        <v>2.0455882133699088</v>
      </c>
      <c r="I298" s="37">
        <f t="shared" si="35"/>
        <v>32.076528316251746</v>
      </c>
      <c r="J298" s="12">
        <f t="shared" si="36"/>
        <v>1.6365340060292157</v>
      </c>
      <c r="K298" s="31">
        <f t="shared" si="37"/>
        <v>42.813709933354488</v>
      </c>
      <c r="L298" s="13">
        <f t="shared" si="38"/>
        <v>50.644101766279711</v>
      </c>
      <c r="P298" s="1"/>
    </row>
    <row r="299" spans="1:16" x14ac:dyDescent="0.2">
      <c r="A299" s="9" t="str">
        <f t="shared" si="33"/>
        <v>Sep-11</v>
      </c>
      <c r="B299" s="1">
        <f t="shared" si="39"/>
        <v>3194</v>
      </c>
      <c r="C299" s="1">
        <f t="shared" si="39"/>
        <v>138212</v>
      </c>
      <c r="D299" s="1">
        <f t="shared" si="39"/>
        <v>4146360</v>
      </c>
      <c r="E299" s="10">
        <f t="shared" si="40"/>
        <v>1332734</v>
      </c>
      <c r="F299" s="10">
        <f t="shared" si="40"/>
        <v>2189342</v>
      </c>
      <c r="G299" s="10">
        <f t="shared" si="40"/>
        <v>1134763</v>
      </c>
      <c r="H299" s="11">
        <f t="shared" si="34"/>
        <v>1.9293385491067299</v>
      </c>
      <c r="I299" s="37">
        <f t="shared" si="35"/>
        <v>32.14226454046441</v>
      </c>
      <c r="J299" s="12">
        <f t="shared" si="36"/>
        <v>1.6427449138387706</v>
      </c>
      <c r="K299" s="31">
        <f t="shared" si="37"/>
        <v>43.272385723231061</v>
      </c>
      <c r="L299" s="13">
        <f t="shared" si="38"/>
        <v>50.505320339184024</v>
      </c>
      <c r="P299" s="1"/>
    </row>
    <row r="300" spans="1:16" x14ac:dyDescent="0.2">
      <c r="A300" s="9" t="str">
        <f t="shared" si="33"/>
        <v>Oct-11</v>
      </c>
      <c r="B300" s="1">
        <f t="shared" si="39"/>
        <v>3230</v>
      </c>
      <c r="C300" s="1">
        <f t="shared" si="39"/>
        <v>139666</v>
      </c>
      <c r="D300" s="1">
        <f t="shared" si="39"/>
        <v>4329646</v>
      </c>
      <c r="E300" s="10">
        <f t="shared" si="40"/>
        <v>1470317</v>
      </c>
      <c r="F300" s="10">
        <f t="shared" si="40"/>
        <v>2445416</v>
      </c>
      <c r="G300" s="10">
        <f t="shared" si="40"/>
        <v>1253027</v>
      </c>
      <c r="H300" s="11">
        <f t="shared" si="34"/>
        <v>1.9516067889997581</v>
      </c>
      <c r="I300" s="37">
        <f t="shared" si="35"/>
        <v>33.959289050421212</v>
      </c>
      <c r="J300" s="12">
        <f t="shared" si="36"/>
        <v>1.6631896386969613</v>
      </c>
      <c r="K300" s="31">
        <f t="shared" si="37"/>
        <v>43.240247678018576</v>
      </c>
      <c r="L300" s="13">
        <f t="shared" si="38"/>
        <v>56.412620066926976</v>
      </c>
      <c r="P300" s="1"/>
    </row>
    <row r="301" spans="1:16" x14ac:dyDescent="0.2">
      <c r="A301" s="9" t="str">
        <f t="shared" si="33"/>
        <v>Nov-11</v>
      </c>
      <c r="B301" s="1">
        <f t="shared" si="39"/>
        <v>3242</v>
      </c>
      <c r="C301" s="1">
        <f t="shared" si="39"/>
        <v>140403</v>
      </c>
      <c r="D301" s="1">
        <f t="shared" si="39"/>
        <v>4212090</v>
      </c>
      <c r="E301" s="10">
        <f t="shared" si="40"/>
        <v>1645143</v>
      </c>
      <c r="F301" s="10">
        <f t="shared" si="40"/>
        <v>2662602</v>
      </c>
      <c r="G301" s="10">
        <f t="shared" si="40"/>
        <v>1453687</v>
      </c>
      <c r="H301" s="11">
        <f t="shared" si="34"/>
        <v>1.8316198741544776</v>
      </c>
      <c r="I301" s="37">
        <f t="shared" si="35"/>
        <v>39.057641218492485</v>
      </c>
      <c r="J301" s="12">
        <f t="shared" si="36"/>
        <v>1.6184623464343222</v>
      </c>
      <c r="K301" s="31">
        <f t="shared" si="37"/>
        <v>43.307526218383714</v>
      </c>
      <c r="L301" s="13">
        <f t="shared" si="38"/>
        <v>61.42282336233994</v>
      </c>
      <c r="P301" s="1"/>
    </row>
    <row r="302" spans="1:16" x14ac:dyDescent="0.2">
      <c r="A302" s="9" t="str">
        <f t="shared" si="33"/>
        <v>Dec-11</v>
      </c>
      <c r="B302" s="1">
        <f t="shared" si="39"/>
        <v>3247</v>
      </c>
      <c r="C302" s="1">
        <f t="shared" si="39"/>
        <v>141051</v>
      </c>
      <c r="D302" s="1">
        <f t="shared" si="39"/>
        <v>4372581</v>
      </c>
      <c r="E302" s="10">
        <f t="shared" si="40"/>
        <v>1730150</v>
      </c>
      <c r="F302" s="10">
        <f t="shared" si="40"/>
        <v>3208121</v>
      </c>
      <c r="G302" s="10">
        <f t="shared" si="40"/>
        <v>1639359</v>
      </c>
      <c r="H302" s="11">
        <f t="shared" si="34"/>
        <v>1.9569362171434079</v>
      </c>
      <c r="I302" s="37">
        <f t="shared" si="35"/>
        <v>39.568163517153828</v>
      </c>
      <c r="J302" s="12">
        <f t="shared" si="36"/>
        <v>1.8542444296737277</v>
      </c>
      <c r="K302" s="31">
        <f t="shared" si="37"/>
        <v>43.44040652910379</v>
      </c>
      <c r="L302" s="13">
        <f t="shared" si="38"/>
        <v>74.007249114968502</v>
      </c>
      <c r="P302" s="1"/>
    </row>
    <row r="303" spans="1:16" x14ac:dyDescent="0.2">
      <c r="A303" s="9" t="str">
        <f t="shared" si="33"/>
        <v>Jan-12</v>
      </c>
      <c r="B303" s="1">
        <f t="shared" si="39"/>
        <v>3254</v>
      </c>
      <c r="C303" s="1">
        <f t="shared" si="39"/>
        <v>141472</v>
      </c>
      <c r="D303" s="1">
        <f t="shared" si="39"/>
        <v>4385632</v>
      </c>
      <c r="E303" s="10">
        <f t="shared" si="40"/>
        <v>2103516</v>
      </c>
      <c r="F303" s="10">
        <f t="shared" si="40"/>
        <v>4151711</v>
      </c>
      <c r="G303" s="10">
        <f t="shared" si="40"/>
        <v>1968008</v>
      </c>
      <c r="H303" s="11">
        <f t="shared" si="34"/>
        <v>2.1096006723549903</v>
      </c>
      <c r="I303" s="37">
        <f t="shared" si="35"/>
        <v>47.963805444688475</v>
      </c>
      <c r="J303" s="12">
        <f t="shared" si="36"/>
        <v>1.9737006992102746</v>
      </c>
      <c r="K303" s="31">
        <f t="shared" si="37"/>
        <v>43.47633681622618</v>
      </c>
      <c r="L303" s="13">
        <f t="shared" ref="L303:L314" si="41">IF(OR(F$303="C",F303="C"),"C",100*F303/F$303)</f>
        <v>100</v>
      </c>
      <c r="P303" s="1"/>
    </row>
    <row r="304" spans="1:16" x14ac:dyDescent="0.2">
      <c r="A304" s="9" t="str">
        <f t="shared" si="33"/>
        <v>Feb-12</v>
      </c>
      <c r="B304" s="1">
        <f t="shared" si="39"/>
        <v>3245</v>
      </c>
      <c r="C304" s="1">
        <f t="shared" si="39"/>
        <v>141201</v>
      </c>
      <c r="D304" s="1">
        <f t="shared" si="39"/>
        <v>4094829</v>
      </c>
      <c r="E304" s="10">
        <f t="shared" si="40"/>
        <v>1904530</v>
      </c>
      <c r="F304" s="10">
        <f t="shared" si="40"/>
        <v>3208886</v>
      </c>
      <c r="G304" s="10">
        <f t="shared" si="40"/>
        <v>1732393</v>
      </c>
      <c r="H304" s="11">
        <f t="shared" si="34"/>
        <v>1.8522852493631641</v>
      </c>
      <c r="I304" s="37">
        <f t="shared" si="35"/>
        <v>46.510611310020515</v>
      </c>
      <c r="J304" s="12">
        <f t="shared" si="36"/>
        <v>1.68487028295695</v>
      </c>
      <c r="K304" s="31">
        <f t="shared" si="37"/>
        <v>43.513405238828966</v>
      </c>
      <c r="L304" s="13">
        <f t="shared" si="41"/>
        <v>77.290688104253888</v>
      </c>
      <c r="P304" s="1"/>
    </row>
    <row r="305" spans="1:16" x14ac:dyDescent="0.2">
      <c r="A305" s="9" t="str">
        <f t="shared" si="33"/>
        <v>Mar-12</v>
      </c>
      <c r="B305" s="1">
        <f t="shared" si="39"/>
        <v>3234</v>
      </c>
      <c r="C305" s="1">
        <f t="shared" si="39"/>
        <v>140931</v>
      </c>
      <c r="D305" s="1">
        <f t="shared" si="39"/>
        <v>4368861</v>
      </c>
      <c r="E305" s="10">
        <f t="shared" si="40"/>
        <v>1844440</v>
      </c>
      <c r="F305" s="10">
        <f t="shared" si="40"/>
        <v>3071265</v>
      </c>
      <c r="G305" s="10">
        <f t="shared" si="40"/>
        <v>1662542</v>
      </c>
      <c r="H305" s="11">
        <f t="shared" si="34"/>
        <v>1.84733077419999</v>
      </c>
      <c r="I305" s="37">
        <f t="shared" si="35"/>
        <v>42.217868684767033</v>
      </c>
      <c r="J305" s="12">
        <f t="shared" si="36"/>
        <v>1.6651476871028605</v>
      </c>
      <c r="K305" s="31">
        <f t="shared" si="37"/>
        <v>43.577922077922075</v>
      </c>
      <c r="L305" s="13">
        <f t="shared" si="41"/>
        <v>73.975886086483385</v>
      </c>
      <c r="P305" s="1"/>
    </row>
    <row r="306" spans="1:16" x14ac:dyDescent="0.2">
      <c r="A306" s="9" t="str">
        <f t="shared" si="33"/>
        <v>Apr-12</v>
      </c>
      <c r="B306" s="1">
        <f t="shared" si="39"/>
        <v>3224</v>
      </c>
      <c r="C306" s="1">
        <f t="shared" si="39"/>
        <v>140765</v>
      </c>
      <c r="D306" s="1">
        <f t="shared" si="39"/>
        <v>4222950</v>
      </c>
      <c r="E306" s="10">
        <f t="shared" si="40"/>
        <v>1533060</v>
      </c>
      <c r="F306" s="10">
        <f t="shared" si="40"/>
        <v>2658687</v>
      </c>
      <c r="G306" s="10">
        <f t="shared" si="40"/>
        <v>1416237</v>
      </c>
      <c r="H306" s="11">
        <f t="shared" si="34"/>
        <v>1.8772896061887947</v>
      </c>
      <c r="I306" s="37">
        <f t="shared" si="35"/>
        <v>36.303058288637089</v>
      </c>
      <c r="J306" s="12">
        <f t="shared" si="36"/>
        <v>1.7342354506672928</v>
      </c>
      <c r="K306" s="31">
        <f t="shared" si="37"/>
        <v>43.661600496277913</v>
      </c>
      <c r="L306" s="13">
        <f t="shared" si="41"/>
        <v>64.038344672834882</v>
      </c>
      <c r="P306" s="1"/>
    </row>
    <row r="307" spans="1:16" x14ac:dyDescent="0.2">
      <c r="A307" s="9" t="str">
        <f t="shared" si="33"/>
        <v>May-12</v>
      </c>
      <c r="B307" s="1">
        <f t="shared" si="39"/>
        <v>3164</v>
      </c>
      <c r="C307" s="1">
        <f t="shared" si="39"/>
        <v>135506</v>
      </c>
      <c r="D307" s="1">
        <f t="shared" si="39"/>
        <v>4200686</v>
      </c>
      <c r="E307" s="10">
        <f t="shared" si="40"/>
        <v>1220054</v>
      </c>
      <c r="F307" s="10">
        <f t="shared" si="40"/>
        <v>1892558</v>
      </c>
      <c r="G307" s="10">
        <f t="shared" si="40"/>
        <v>976905</v>
      </c>
      <c r="H307" s="11">
        <f t="shared" si="34"/>
        <v>1.9372999421642842</v>
      </c>
      <c r="I307" s="37">
        <f t="shared" si="35"/>
        <v>29.044160882293987</v>
      </c>
      <c r="J307" s="12">
        <f t="shared" si="36"/>
        <v>1.5512083891368742</v>
      </c>
      <c r="K307" s="31">
        <f t="shared" si="37"/>
        <v>42.827433628318587</v>
      </c>
      <c r="L307" s="13">
        <f t="shared" si="41"/>
        <v>45.585013022341876</v>
      </c>
      <c r="P307" s="1"/>
    </row>
    <row r="308" spans="1:16" x14ac:dyDescent="0.2">
      <c r="A308" s="9" t="str">
        <f t="shared" si="33"/>
        <v>Jun-12</v>
      </c>
      <c r="B308" s="1">
        <f t="shared" si="39"/>
        <v>3111</v>
      </c>
      <c r="C308" s="1">
        <f t="shared" si="39"/>
        <v>134675</v>
      </c>
      <c r="D308" s="1">
        <f t="shared" si="39"/>
        <v>4040250</v>
      </c>
      <c r="E308" s="10">
        <f t="shared" si="40"/>
        <v>1121078</v>
      </c>
      <c r="F308" s="10">
        <f t="shared" si="40"/>
        <v>1808557</v>
      </c>
      <c r="G308" s="10">
        <f t="shared" si="40"/>
        <v>903972</v>
      </c>
      <c r="H308" s="11">
        <f t="shared" si="34"/>
        <v>2.0006781183487985</v>
      </c>
      <c r="I308" s="37">
        <f t="shared" si="35"/>
        <v>27.747738382525835</v>
      </c>
      <c r="J308" s="12">
        <f t="shared" si="36"/>
        <v>1.6132303015490448</v>
      </c>
      <c r="K308" s="31">
        <f t="shared" si="37"/>
        <v>43.289938926390228</v>
      </c>
      <c r="L308" s="13">
        <f t="shared" si="41"/>
        <v>43.561726719417607</v>
      </c>
      <c r="P308" s="1"/>
    </row>
    <row r="309" spans="1:16" x14ac:dyDescent="0.2">
      <c r="A309" s="9" t="str">
        <f t="shared" si="33"/>
        <v>Jul-12</v>
      </c>
      <c r="B309" s="1">
        <f t="shared" si="39"/>
        <v>3091</v>
      </c>
      <c r="C309" s="1">
        <f t="shared" si="39"/>
        <v>133529</v>
      </c>
      <c r="D309" s="1">
        <f t="shared" si="39"/>
        <v>4139399</v>
      </c>
      <c r="E309" s="10">
        <f t="shared" si="40"/>
        <v>1237136</v>
      </c>
      <c r="F309" s="10">
        <f t="shared" si="40"/>
        <v>2108414</v>
      </c>
      <c r="G309" s="10">
        <f t="shared" si="40"/>
        <v>1032317</v>
      </c>
      <c r="H309" s="11">
        <f t="shared" si="34"/>
        <v>2.0424094536852535</v>
      </c>
      <c r="I309" s="37">
        <f t="shared" si="35"/>
        <v>29.886850723981912</v>
      </c>
      <c r="J309" s="12">
        <f t="shared" si="36"/>
        <v>1.7042701853312814</v>
      </c>
      <c r="K309" s="31">
        <f t="shared" si="37"/>
        <v>43.19928825622776</v>
      </c>
      <c r="L309" s="13">
        <f t="shared" si="41"/>
        <v>50.784218843749002</v>
      </c>
      <c r="P309" s="1"/>
    </row>
    <row r="310" spans="1:16" x14ac:dyDescent="0.2">
      <c r="A310" s="9" t="str">
        <f t="shared" si="33"/>
        <v>Aug-12</v>
      </c>
      <c r="B310" s="1">
        <f t="shared" si="39"/>
        <v>3090</v>
      </c>
      <c r="C310" s="1">
        <f t="shared" si="39"/>
        <v>133691</v>
      </c>
      <c r="D310" s="1">
        <f t="shared" si="39"/>
        <v>4144421</v>
      </c>
      <c r="E310" s="10">
        <f t="shared" si="40"/>
        <v>1213632</v>
      </c>
      <c r="F310" s="10">
        <f t="shared" si="40"/>
        <v>1992983</v>
      </c>
      <c r="G310" s="10">
        <f t="shared" si="40"/>
        <v>985767</v>
      </c>
      <c r="H310" s="11">
        <f t="shared" si="34"/>
        <v>2.0217586914554859</v>
      </c>
      <c r="I310" s="37">
        <f t="shared" si="35"/>
        <v>29.283511496539564</v>
      </c>
      <c r="J310" s="12">
        <f t="shared" si="36"/>
        <v>1.6421641815640986</v>
      </c>
      <c r="K310" s="31">
        <f t="shared" si="37"/>
        <v>43.265695792880258</v>
      </c>
      <c r="L310" s="13">
        <f t="shared" si="41"/>
        <v>48.003895261495799</v>
      </c>
      <c r="P310" s="1"/>
    </row>
    <row r="311" spans="1:16" x14ac:dyDescent="0.2">
      <c r="A311" s="9" t="str">
        <f t="shared" si="33"/>
        <v>Sep-12</v>
      </c>
      <c r="B311" s="1">
        <f t="shared" si="39"/>
        <v>3155</v>
      </c>
      <c r="C311" s="1">
        <f t="shared" si="39"/>
        <v>135438</v>
      </c>
      <c r="D311" s="1">
        <f t="shared" si="39"/>
        <v>4063140</v>
      </c>
      <c r="E311" s="10">
        <f t="shared" si="40"/>
        <v>1268062</v>
      </c>
      <c r="F311" s="10">
        <f t="shared" si="40"/>
        <v>2111027</v>
      </c>
      <c r="G311" s="10">
        <f t="shared" si="40"/>
        <v>1070300</v>
      </c>
      <c r="H311" s="11">
        <f t="shared" si="34"/>
        <v>1.9723694291320191</v>
      </c>
      <c r="I311" s="37">
        <f t="shared" si="35"/>
        <v>31.208917241345365</v>
      </c>
      <c r="J311" s="12">
        <f t="shared" si="36"/>
        <v>1.6647663915486781</v>
      </c>
      <c r="K311" s="31">
        <f t="shared" si="37"/>
        <v>42.928050713153723</v>
      </c>
      <c r="L311" s="13">
        <f t="shared" si="41"/>
        <v>50.84715675055417</v>
      </c>
      <c r="P311" s="1"/>
    </row>
    <row r="312" spans="1:16" x14ac:dyDescent="0.2">
      <c r="A312" s="9" t="str">
        <f t="shared" si="33"/>
        <v>Oct-12</v>
      </c>
      <c r="B312" s="1">
        <f t="shared" si="39"/>
        <v>3202</v>
      </c>
      <c r="C312" s="1">
        <f t="shared" si="39"/>
        <v>139256</v>
      </c>
      <c r="D312" s="1">
        <f t="shared" si="39"/>
        <v>4316936</v>
      </c>
      <c r="E312" s="10">
        <f t="shared" si="40"/>
        <v>1488016</v>
      </c>
      <c r="F312" s="10">
        <f t="shared" si="40"/>
        <v>2527327</v>
      </c>
      <c r="G312" s="10">
        <f t="shared" si="40"/>
        <v>1303831</v>
      </c>
      <c r="H312" s="11">
        <f t="shared" si="34"/>
        <v>1.9383854195827526</v>
      </c>
      <c r="I312" s="37">
        <f t="shared" si="35"/>
        <v>34.469262458373251</v>
      </c>
      <c r="J312" s="12">
        <f t="shared" si="36"/>
        <v>1.6984541832883517</v>
      </c>
      <c r="K312" s="31">
        <f t="shared" si="37"/>
        <v>43.490318550905684</v>
      </c>
      <c r="L312" s="13">
        <f t="shared" si="41"/>
        <v>60.874347949556217</v>
      </c>
      <c r="P312" s="1"/>
    </row>
    <row r="313" spans="1:16" x14ac:dyDescent="0.2">
      <c r="A313" s="9" t="str">
        <f t="shared" si="33"/>
        <v>Nov-12</v>
      </c>
      <c r="B313" s="1">
        <f t="shared" si="39"/>
        <v>3213</v>
      </c>
      <c r="C313" s="1">
        <f t="shared" si="39"/>
        <v>139934</v>
      </c>
      <c r="D313" s="1">
        <f t="shared" si="39"/>
        <v>4198020</v>
      </c>
      <c r="E313" s="10">
        <f t="shared" si="40"/>
        <v>1604288</v>
      </c>
      <c r="F313" s="10">
        <f t="shared" si="40"/>
        <v>2629492</v>
      </c>
      <c r="G313" s="10">
        <f t="shared" si="40"/>
        <v>1427448</v>
      </c>
      <c r="H313" s="11">
        <f t="shared" si="34"/>
        <v>1.8420930219524634</v>
      </c>
      <c r="I313" s="37">
        <f t="shared" si="35"/>
        <v>38.21534914078542</v>
      </c>
      <c r="J313" s="12">
        <f t="shared" si="36"/>
        <v>1.6390398731399849</v>
      </c>
      <c r="K313" s="31">
        <f t="shared" si="37"/>
        <v>43.552443199502022</v>
      </c>
      <c r="L313" s="13">
        <f t="shared" si="41"/>
        <v>63.335140620337015</v>
      </c>
      <c r="P313" s="1"/>
    </row>
    <row r="314" spans="1:16" x14ac:dyDescent="0.2">
      <c r="A314" s="9" t="str">
        <f t="shared" si="33"/>
        <v>Dec-12</v>
      </c>
      <c r="B314" s="1">
        <f t="shared" si="39"/>
        <v>3214</v>
      </c>
      <c r="C314" s="1">
        <f t="shared" si="39"/>
        <v>140638</v>
      </c>
      <c r="D314" s="1">
        <f t="shared" si="39"/>
        <v>4359778</v>
      </c>
      <c r="E314" s="10">
        <f t="shared" si="40"/>
        <v>1751944</v>
      </c>
      <c r="F314" s="10">
        <f t="shared" si="40"/>
        <v>3277105</v>
      </c>
      <c r="G314" s="10">
        <f t="shared" si="40"/>
        <v>1679630</v>
      </c>
      <c r="H314" s="11">
        <f t="shared" si="34"/>
        <v>1.9510874418770801</v>
      </c>
      <c r="I314" s="37">
        <f t="shared" si="35"/>
        <v>40.184247913540553</v>
      </c>
      <c r="J314" s="12">
        <f t="shared" si="36"/>
        <v>1.8705535108428124</v>
      </c>
      <c r="K314" s="31">
        <f t="shared" si="37"/>
        <v>43.757934038581205</v>
      </c>
      <c r="L314" s="13">
        <f t="shared" si="41"/>
        <v>78.933841975031498</v>
      </c>
      <c r="P314" s="1"/>
    </row>
    <row r="315" spans="1:16" x14ac:dyDescent="0.2">
      <c r="A315" s="9" t="str">
        <f t="shared" si="33"/>
        <v>Jan-13</v>
      </c>
      <c r="B315" s="1">
        <f t="shared" ref="B315:D334" si="42">B126</f>
        <v>3229</v>
      </c>
      <c r="C315" s="1">
        <f t="shared" si="42"/>
        <v>140774</v>
      </c>
      <c r="D315" s="1">
        <f t="shared" si="42"/>
        <v>4363994</v>
      </c>
      <c r="E315" s="10">
        <f t="shared" ref="E315:G334" si="43">IF(TEXT(E126,0)="C","C",E126)</f>
        <v>2097665</v>
      </c>
      <c r="F315" s="10">
        <f t="shared" si="43"/>
        <v>4143444</v>
      </c>
      <c r="G315" s="10">
        <f t="shared" si="43"/>
        <v>1922197</v>
      </c>
      <c r="H315" s="11">
        <f t="shared" si="34"/>
        <v>2.1555771858971791</v>
      </c>
      <c r="I315" s="37">
        <f t="shared" si="35"/>
        <v>48.067550047044058</v>
      </c>
      <c r="J315" s="12">
        <f t="shared" si="36"/>
        <v>1.9752648778522786</v>
      </c>
      <c r="K315" s="31">
        <f t="shared" si="37"/>
        <v>43.596779188603286</v>
      </c>
      <c r="L315" s="13">
        <f t="shared" ref="L315:L326" si="44">IF(OR(F$315="C",F315="C"),"C",100*F315/F$315)</f>
        <v>100</v>
      </c>
      <c r="P315" s="1"/>
    </row>
    <row r="316" spans="1:16" x14ac:dyDescent="0.2">
      <c r="A316" s="9" t="str">
        <f t="shared" si="33"/>
        <v>Feb-13</v>
      </c>
      <c r="B316" s="1">
        <f t="shared" si="42"/>
        <v>3225</v>
      </c>
      <c r="C316" s="1">
        <f t="shared" si="42"/>
        <v>140448</v>
      </c>
      <c r="D316" s="1">
        <f t="shared" si="42"/>
        <v>3932544</v>
      </c>
      <c r="E316" s="10">
        <f t="shared" si="43"/>
        <v>1893083</v>
      </c>
      <c r="F316" s="10">
        <f t="shared" si="43"/>
        <v>3257614</v>
      </c>
      <c r="G316" s="10">
        <f t="shared" si="43"/>
        <v>1752051</v>
      </c>
      <c r="H316" s="11">
        <f t="shared" si="34"/>
        <v>1.8593145975773537</v>
      </c>
      <c r="I316" s="37">
        <f t="shared" si="35"/>
        <v>48.138889227939977</v>
      </c>
      <c r="J316" s="12">
        <f t="shared" si="36"/>
        <v>1.720798295690152</v>
      </c>
      <c r="K316" s="31">
        <f t="shared" si="37"/>
        <v>43.549767441860467</v>
      </c>
      <c r="L316" s="13">
        <f t="shared" si="44"/>
        <v>78.620925008278135</v>
      </c>
      <c r="P316" s="1"/>
    </row>
    <row r="317" spans="1:16" x14ac:dyDescent="0.2">
      <c r="A317" s="9" t="str">
        <f t="shared" si="33"/>
        <v>Mar-13</v>
      </c>
      <c r="B317" s="1">
        <f t="shared" si="42"/>
        <v>3223</v>
      </c>
      <c r="C317" s="1">
        <f t="shared" si="42"/>
        <v>140360</v>
      </c>
      <c r="D317" s="1">
        <f t="shared" si="42"/>
        <v>4351160</v>
      </c>
      <c r="E317" s="10">
        <f t="shared" si="43"/>
        <v>1986605</v>
      </c>
      <c r="F317" s="10">
        <f t="shared" si="43"/>
        <v>3398570</v>
      </c>
      <c r="G317" s="10">
        <f t="shared" si="43"/>
        <v>1792576</v>
      </c>
      <c r="H317" s="11">
        <f t="shared" si="34"/>
        <v>1.8959140365596772</v>
      </c>
      <c r="I317" s="37">
        <f t="shared" si="35"/>
        <v>45.656905285027442</v>
      </c>
      <c r="J317" s="12">
        <f t="shared" si="36"/>
        <v>1.7107426992280801</v>
      </c>
      <c r="K317" s="31">
        <f t="shared" si="37"/>
        <v>43.549488054607508</v>
      </c>
      <c r="L317" s="13">
        <f t="shared" si="44"/>
        <v>82.022829317833185</v>
      </c>
      <c r="P317" s="1"/>
    </row>
    <row r="318" spans="1:16" x14ac:dyDescent="0.2">
      <c r="A318" s="9" t="str">
        <f t="shared" si="33"/>
        <v>Apr-13</v>
      </c>
      <c r="B318" s="1">
        <f t="shared" si="42"/>
        <v>3209</v>
      </c>
      <c r="C318" s="1">
        <f t="shared" si="42"/>
        <v>139988</v>
      </c>
      <c r="D318" s="1">
        <f t="shared" si="42"/>
        <v>4199640</v>
      </c>
      <c r="E318" s="10">
        <f t="shared" si="43"/>
        <v>1552959</v>
      </c>
      <c r="F318" s="10">
        <f t="shared" si="43"/>
        <v>2625252</v>
      </c>
      <c r="G318" s="10">
        <f t="shared" si="43"/>
        <v>1397316</v>
      </c>
      <c r="H318" s="11">
        <f t="shared" si="34"/>
        <v>1.8787818932868443</v>
      </c>
      <c r="I318" s="37">
        <f t="shared" si="35"/>
        <v>36.978383861473837</v>
      </c>
      <c r="J318" s="12">
        <f t="shared" si="36"/>
        <v>1.6904837796748016</v>
      </c>
      <c r="K318" s="31">
        <f t="shared" si="37"/>
        <v>43.623558741040824</v>
      </c>
      <c r="L318" s="13">
        <f t="shared" si="44"/>
        <v>63.359176569057048</v>
      </c>
      <c r="P318" s="1"/>
    </row>
    <row r="319" spans="1:16" x14ac:dyDescent="0.2">
      <c r="A319" s="9" t="str">
        <f t="shared" si="33"/>
        <v>May-13</v>
      </c>
      <c r="B319" s="1">
        <f t="shared" si="42"/>
        <v>3156</v>
      </c>
      <c r="C319" s="1">
        <f t="shared" si="42"/>
        <v>136082</v>
      </c>
      <c r="D319" s="1">
        <f t="shared" si="42"/>
        <v>4218542</v>
      </c>
      <c r="E319" s="10">
        <f t="shared" si="43"/>
        <v>1293693</v>
      </c>
      <c r="F319" s="10">
        <f t="shared" si="43"/>
        <v>2043494</v>
      </c>
      <c r="G319" s="10">
        <f t="shared" si="43"/>
        <v>1072944</v>
      </c>
      <c r="H319" s="11">
        <f t="shared" si="34"/>
        <v>1.9045672467528594</v>
      </c>
      <c r="I319" s="37">
        <f t="shared" si="35"/>
        <v>30.666827543734303</v>
      </c>
      <c r="J319" s="12">
        <f t="shared" si="36"/>
        <v>1.579581863703367</v>
      </c>
      <c r="K319" s="31">
        <f t="shared" si="37"/>
        <v>43.118504435994929</v>
      </c>
      <c r="L319" s="13">
        <f t="shared" si="44"/>
        <v>49.31873098803797</v>
      </c>
      <c r="P319" s="1"/>
    </row>
    <row r="320" spans="1:16" x14ac:dyDescent="0.2">
      <c r="A320" s="9" t="str">
        <f t="shared" si="33"/>
        <v>Jun-13</v>
      </c>
      <c r="B320" s="1">
        <f t="shared" si="42"/>
        <v>3118</v>
      </c>
      <c r="C320" s="1">
        <f t="shared" si="42"/>
        <v>135331</v>
      </c>
      <c r="D320" s="1">
        <f t="shared" si="42"/>
        <v>4059930</v>
      </c>
      <c r="E320" s="10">
        <f t="shared" si="43"/>
        <v>1157635</v>
      </c>
      <c r="F320" s="10">
        <f t="shared" si="43"/>
        <v>1854775</v>
      </c>
      <c r="G320" s="10">
        <f t="shared" si="43"/>
        <v>922706</v>
      </c>
      <c r="H320" s="11">
        <f t="shared" si="34"/>
        <v>2.0101473275344475</v>
      </c>
      <c r="I320" s="37">
        <f t="shared" si="35"/>
        <v>28.51366895488346</v>
      </c>
      <c r="J320" s="12">
        <f t="shared" si="36"/>
        <v>1.602210541319155</v>
      </c>
      <c r="K320" s="31">
        <f t="shared" si="37"/>
        <v>43.403143040410519</v>
      </c>
      <c r="L320" s="13">
        <f t="shared" si="44"/>
        <v>44.764089969600171</v>
      </c>
      <c r="P320" s="1"/>
    </row>
    <row r="321" spans="1:16" x14ac:dyDescent="0.2">
      <c r="A321" s="9" t="str">
        <f t="shared" si="33"/>
        <v>Jul-13</v>
      </c>
      <c r="B321" s="1">
        <f t="shared" si="42"/>
        <v>3100</v>
      </c>
      <c r="C321" s="1">
        <f t="shared" si="42"/>
        <v>133905</v>
      </c>
      <c r="D321" s="1">
        <f t="shared" si="42"/>
        <v>4151055</v>
      </c>
      <c r="E321" s="10">
        <f t="shared" si="43"/>
        <v>1336329</v>
      </c>
      <c r="F321" s="10">
        <f t="shared" si="43"/>
        <v>2277607</v>
      </c>
      <c r="G321" s="10">
        <f t="shared" si="43"/>
        <v>1116141</v>
      </c>
      <c r="H321" s="11">
        <f t="shared" si="34"/>
        <v>2.0406086686180331</v>
      </c>
      <c r="I321" s="37">
        <f t="shared" si="35"/>
        <v>32.192514914883084</v>
      </c>
      <c r="J321" s="12">
        <f t="shared" si="36"/>
        <v>1.70437594334928</v>
      </c>
      <c r="K321" s="31">
        <f t="shared" si="37"/>
        <v>43.195161290322581</v>
      </c>
      <c r="L321" s="13">
        <f t="shared" si="44"/>
        <v>54.968934055824093</v>
      </c>
      <c r="P321" s="1"/>
    </row>
    <row r="322" spans="1:16" x14ac:dyDescent="0.2">
      <c r="A322" s="9" t="str">
        <f t="shared" si="33"/>
        <v>Aug-13</v>
      </c>
      <c r="B322" s="1">
        <f t="shared" si="42"/>
        <v>3098</v>
      </c>
      <c r="C322" s="1">
        <f t="shared" si="42"/>
        <v>133941</v>
      </c>
      <c r="D322" s="1">
        <f t="shared" si="42"/>
        <v>4152171</v>
      </c>
      <c r="E322" s="10">
        <f t="shared" si="43"/>
        <v>1295953</v>
      </c>
      <c r="F322" s="10">
        <f t="shared" si="43"/>
        <v>2137455</v>
      </c>
      <c r="G322" s="10">
        <f t="shared" si="43"/>
        <v>1051375</v>
      </c>
      <c r="H322" s="11">
        <f t="shared" si="34"/>
        <v>2.0330091546783975</v>
      </c>
      <c r="I322" s="37">
        <f t="shared" si="35"/>
        <v>31.211455404895414</v>
      </c>
      <c r="J322" s="12">
        <f t="shared" si="36"/>
        <v>1.6493306470219213</v>
      </c>
      <c r="K322" s="31">
        <f t="shared" si="37"/>
        <v>43.234667527437054</v>
      </c>
      <c r="L322" s="13">
        <f t="shared" si="44"/>
        <v>51.586433894122862</v>
      </c>
      <c r="P322" s="1"/>
    </row>
    <row r="323" spans="1:16" x14ac:dyDescent="0.2">
      <c r="A323" s="9" t="str">
        <f t="shared" ref="A323:A354" si="45">TEXT(A134,"mmm-yy")</f>
        <v>Sep-13</v>
      </c>
      <c r="B323" s="1">
        <f t="shared" si="42"/>
        <v>3151</v>
      </c>
      <c r="C323" s="1">
        <f t="shared" si="42"/>
        <v>135749</v>
      </c>
      <c r="D323" s="1">
        <f t="shared" si="42"/>
        <v>4072470</v>
      </c>
      <c r="E323" s="10">
        <f t="shared" si="43"/>
        <v>1331688</v>
      </c>
      <c r="F323" s="10">
        <f t="shared" si="43"/>
        <v>2214631</v>
      </c>
      <c r="G323" s="10">
        <f t="shared" si="43"/>
        <v>1104080</v>
      </c>
      <c r="H323" s="11">
        <f t="shared" ref="H323:H354" si="46">IF(F323=0,"-",IF(OR(F323="C",G323="C"),"C",F323/G323))</f>
        <v>2.0058609883341787</v>
      </c>
      <c r="I323" s="37">
        <f t="shared" ref="I323:I354" si="47">IF(D323=0,"-",IF(E323="C","C",100*E323/D323))</f>
        <v>32.699762060862327</v>
      </c>
      <c r="J323" s="12">
        <f t="shared" ref="J323:J354" si="48">IF(OR(F323="C",E323="C"),"C",F323/E323)</f>
        <v>1.6630254233724415</v>
      </c>
      <c r="K323" s="31">
        <f t="shared" ref="K323:K354" si="49">C323/B323</f>
        <v>43.081244049508093</v>
      </c>
      <c r="L323" s="13">
        <f t="shared" si="44"/>
        <v>53.44903901199099</v>
      </c>
      <c r="P323" s="1"/>
    </row>
    <row r="324" spans="1:16" x14ac:dyDescent="0.2">
      <c r="A324" s="9" t="str">
        <f t="shared" si="45"/>
        <v>Oct-13</v>
      </c>
      <c r="B324" s="1">
        <f t="shared" si="42"/>
        <v>3189</v>
      </c>
      <c r="C324" s="1">
        <f t="shared" si="42"/>
        <v>139984</v>
      </c>
      <c r="D324" s="1">
        <f t="shared" si="42"/>
        <v>4339504</v>
      </c>
      <c r="E324" s="10">
        <f t="shared" si="43"/>
        <v>1532363</v>
      </c>
      <c r="F324" s="10">
        <f t="shared" si="43"/>
        <v>2565637</v>
      </c>
      <c r="G324" s="10">
        <f t="shared" si="43"/>
        <v>1312534</v>
      </c>
      <c r="H324" s="11">
        <f t="shared" si="46"/>
        <v>1.954720411052209</v>
      </c>
      <c r="I324" s="37">
        <f t="shared" si="47"/>
        <v>35.311938875963705</v>
      </c>
      <c r="J324" s="12">
        <f t="shared" si="48"/>
        <v>1.6743010631292976</v>
      </c>
      <c r="K324" s="31">
        <f t="shared" si="49"/>
        <v>43.895892129194102</v>
      </c>
      <c r="L324" s="13">
        <f t="shared" si="44"/>
        <v>61.920397620916319</v>
      </c>
      <c r="P324" s="1"/>
    </row>
    <row r="325" spans="1:16" x14ac:dyDescent="0.2">
      <c r="A325" s="9" t="str">
        <f t="shared" si="45"/>
        <v>Nov-13</v>
      </c>
      <c r="B325" s="1">
        <f t="shared" si="42"/>
        <v>3205</v>
      </c>
      <c r="C325" s="1">
        <f t="shared" si="42"/>
        <v>141070</v>
      </c>
      <c r="D325" s="1">
        <f t="shared" si="42"/>
        <v>4232100</v>
      </c>
      <c r="E325" s="10">
        <f t="shared" si="43"/>
        <v>1722284</v>
      </c>
      <c r="F325" s="10">
        <f t="shared" si="43"/>
        <v>2804664</v>
      </c>
      <c r="G325" s="10">
        <f t="shared" si="43"/>
        <v>1490808</v>
      </c>
      <c r="H325" s="11">
        <f t="shared" si="46"/>
        <v>1.881304634802067</v>
      </c>
      <c r="I325" s="37">
        <f t="shared" si="47"/>
        <v>40.695730252120697</v>
      </c>
      <c r="J325" s="12">
        <f t="shared" si="48"/>
        <v>1.6284561663465491</v>
      </c>
      <c r="K325" s="31">
        <f t="shared" si="49"/>
        <v>44.015600624024962</v>
      </c>
      <c r="L325" s="13">
        <f t="shared" si="44"/>
        <v>67.689197681928363</v>
      </c>
      <c r="P325" s="1"/>
    </row>
    <row r="326" spans="1:16" x14ac:dyDescent="0.2">
      <c r="A326" s="9" t="str">
        <f t="shared" si="45"/>
        <v>Dec-13</v>
      </c>
      <c r="B326" s="1">
        <f t="shared" si="42"/>
        <v>3228</v>
      </c>
      <c r="C326" s="1">
        <f t="shared" si="42"/>
        <v>142022</v>
      </c>
      <c r="D326" s="1">
        <f t="shared" si="42"/>
        <v>4402682</v>
      </c>
      <c r="E326" s="10">
        <f t="shared" si="43"/>
        <v>1841763</v>
      </c>
      <c r="F326" s="10">
        <f t="shared" si="43"/>
        <v>3386505</v>
      </c>
      <c r="G326" s="10">
        <f t="shared" si="43"/>
        <v>1714562</v>
      </c>
      <c r="H326" s="11">
        <f t="shared" si="46"/>
        <v>1.9751429227989423</v>
      </c>
      <c r="I326" s="37">
        <f t="shared" si="47"/>
        <v>41.832751036754416</v>
      </c>
      <c r="J326" s="12">
        <f t="shared" si="48"/>
        <v>1.8387300646174345</v>
      </c>
      <c r="K326" s="31">
        <f t="shared" si="49"/>
        <v>43.996902106567532</v>
      </c>
      <c r="L326" s="13">
        <f t="shared" si="44"/>
        <v>81.731646427464682</v>
      </c>
      <c r="P326" s="1"/>
    </row>
    <row r="327" spans="1:16" x14ac:dyDescent="0.2">
      <c r="A327" s="9" t="str">
        <f t="shared" si="45"/>
        <v>Jan-14</v>
      </c>
      <c r="B327" s="1">
        <f t="shared" si="42"/>
        <v>3218</v>
      </c>
      <c r="C327" s="1">
        <f t="shared" si="42"/>
        <v>141882</v>
      </c>
      <c r="D327" s="1">
        <f t="shared" si="42"/>
        <v>4398342</v>
      </c>
      <c r="E327" s="10">
        <f t="shared" si="43"/>
        <v>2214146</v>
      </c>
      <c r="F327" s="10">
        <f t="shared" si="43"/>
        <v>4397814</v>
      </c>
      <c r="G327" s="10">
        <f t="shared" si="43"/>
        <v>1996579</v>
      </c>
      <c r="H327" s="11">
        <f t="shared" si="46"/>
        <v>2.2026746750316417</v>
      </c>
      <c r="I327" s="37">
        <f t="shared" si="47"/>
        <v>50.340469204077351</v>
      </c>
      <c r="J327" s="12">
        <f t="shared" si="48"/>
        <v>1.9862348734003992</v>
      </c>
      <c r="K327" s="31">
        <f t="shared" si="49"/>
        <v>44.090118085767557</v>
      </c>
      <c r="L327" s="13">
        <f t="shared" ref="L327:L338" si="50">IF(OR(F$327="C",F327="C"),"C",100*F327/F$327)</f>
        <v>100</v>
      </c>
      <c r="P327" s="1"/>
    </row>
    <row r="328" spans="1:16" x14ac:dyDescent="0.2">
      <c r="A328" s="9" t="str">
        <f t="shared" si="45"/>
        <v>Feb-14</v>
      </c>
      <c r="B328" s="1">
        <f t="shared" si="42"/>
        <v>3216</v>
      </c>
      <c r="C328" s="1">
        <f t="shared" si="42"/>
        <v>141893</v>
      </c>
      <c r="D328" s="1">
        <f t="shared" si="42"/>
        <v>3973004</v>
      </c>
      <c r="E328" s="10">
        <f t="shared" si="43"/>
        <v>2029342</v>
      </c>
      <c r="F328" s="10">
        <f t="shared" si="43"/>
        <v>3514910</v>
      </c>
      <c r="G328" s="10">
        <f t="shared" si="43"/>
        <v>1840570</v>
      </c>
      <c r="H328" s="11">
        <f t="shared" si="46"/>
        <v>1.9096855865302595</v>
      </c>
      <c r="I328" s="37">
        <f t="shared" si="47"/>
        <v>51.078277293453517</v>
      </c>
      <c r="J328" s="12">
        <f t="shared" si="48"/>
        <v>1.7320441798376025</v>
      </c>
      <c r="K328" s="31">
        <f t="shared" si="49"/>
        <v>44.120957711442784</v>
      </c>
      <c r="L328" s="13">
        <f t="shared" si="50"/>
        <v>79.924025891044963</v>
      </c>
      <c r="P328" s="1"/>
    </row>
    <row r="329" spans="1:16" x14ac:dyDescent="0.2">
      <c r="A329" s="9" t="str">
        <f t="shared" si="45"/>
        <v>Mar-14</v>
      </c>
      <c r="B329" s="1">
        <f t="shared" si="42"/>
        <v>3212</v>
      </c>
      <c r="C329" s="1">
        <f t="shared" si="42"/>
        <v>141968</v>
      </c>
      <c r="D329" s="1">
        <f t="shared" si="42"/>
        <v>4401008</v>
      </c>
      <c r="E329" s="10">
        <f t="shared" si="43"/>
        <v>1978046</v>
      </c>
      <c r="F329" s="10">
        <f t="shared" si="43"/>
        <v>3304066</v>
      </c>
      <c r="G329" s="10">
        <f t="shared" si="43"/>
        <v>1703441</v>
      </c>
      <c r="H329" s="11">
        <f t="shared" si="46"/>
        <v>1.9396421713461165</v>
      </c>
      <c r="I329" s="37">
        <f t="shared" si="47"/>
        <v>44.945294350748739</v>
      </c>
      <c r="J329" s="12">
        <f t="shared" si="48"/>
        <v>1.6703686365231143</v>
      </c>
      <c r="K329" s="31">
        <f t="shared" si="49"/>
        <v>44.199252801992529</v>
      </c>
      <c r="L329" s="13">
        <f t="shared" si="50"/>
        <v>75.129734909207158</v>
      </c>
      <c r="P329" s="1"/>
    </row>
    <row r="330" spans="1:16" x14ac:dyDescent="0.2">
      <c r="A330" s="9" t="str">
        <f t="shared" si="45"/>
        <v>Apr-14</v>
      </c>
      <c r="B330" s="1">
        <f t="shared" si="42"/>
        <v>3206</v>
      </c>
      <c r="C330" s="1">
        <f t="shared" si="42"/>
        <v>141681</v>
      </c>
      <c r="D330" s="1">
        <f t="shared" si="42"/>
        <v>4250430</v>
      </c>
      <c r="E330" s="10">
        <f t="shared" si="43"/>
        <v>1725623</v>
      </c>
      <c r="F330" s="10">
        <f t="shared" si="43"/>
        <v>3016385</v>
      </c>
      <c r="G330" s="10">
        <f t="shared" si="43"/>
        <v>1535884</v>
      </c>
      <c r="H330" s="11">
        <f t="shared" si="46"/>
        <v>1.9639406361417919</v>
      </c>
      <c r="I330" s="37">
        <f t="shared" si="47"/>
        <v>40.598786475721283</v>
      </c>
      <c r="J330" s="12">
        <f t="shared" si="48"/>
        <v>1.7479976796785857</v>
      </c>
      <c r="K330" s="31">
        <f t="shared" si="49"/>
        <v>44.192451653150343</v>
      </c>
      <c r="L330" s="13">
        <f t="shared" si="50"/>
        <v>68.588280450241868</v>
      </c>
      <c r="P330" s="1"/>
    </row>
    <row r="331" spans="1:16" x14ac:dyDescent="0.2">
      <c r="A331" s="9" t="str">
        <f t="shared" si="45"/>
        <v>May-14</v>
      </c>
      <c r="B331" s="1">
        <f t="shared" si="42"/>
        <v>3146</v>
      </c>
      <c r="C331" s="1">
        <f t="shared" si="42"/>
        <v>136783</v>
      </c>
      <c r="D331" s="1">
        <f t="shared" si="42"/>
        <v>4240273</v>
      </c>
      <c r="E331" s="10">
        <f t="shared" si="43"/>
        <v>1391714</v>
      </c>
      <c r="F331" s="10">
        <f t="shared" si="43"/>
        <v>2215676</v>
      </c>
      <c r="G331" s="10">
        <f t="shared" si="43"/>
        <v>1117345</v>
      </c>
      <c r="H331" s="11">
        <f t="shared" si="46"/>
        <v>1.9829828745821567</v>
      </c>
      <c r="I331" s="37">
        <f t="shared" si="47"/>
        <v>32.821330136054918</v>
      </c>
      <c r="J331" s="12">
        <f t="shared" si="48"/>
        <v>1.5920483662591596</v>
      </c>
      <c r="K331" s="31">
        <f t="shared" si="49"/>
        <v>43.47838525111252</v>
      </c>
      <c r="L331" s="13">
        <f t="shared" si="50"/>
        <v>50.381303074663911</v>
      </c>
      <c r="P331" s="1"/>
    </row>
    <row r="332" spans="1:16" x14ac:dyDescent="0.2">
      <c r="A332" s="9" t="str">
        <f t="shared" si="45"/>
        <v>Jun-14</v>
      </c>
      <c r="B332" s="1">
        <f t="shared" si="42"/>
        <v>3103</v>
      </c>
      <c r="C332" s="1">
        <f t="shared" si="42"/>
        <v>134960</v>
      </c>
      <c r="D332" s="1">
        <f t="shared" si="42"/>
        <v>4048800</v>
      </c>
      <c r="E332" s="10">
        <f t="shared" si="43"/>
        <v>1187200</v>
      </c>
      <c r="F332" s="10">
        <f t="shared" si="43"/>
        <v>1874710</v>
      </c>
      <c r="G332" s="10">
        <f t="shared" si="43"/>
        <v>903500</v>
      </c>
      <c r="H332" s="11">
        <f t="shared" si="46"/>
        <v>2.0749418926397345</v>
      </c>
      <c r="I332" s="37">
        <f t="shared" si="47"/>
        <v>29.322268326417703</v>
      </c>
      <c r="J332" s="12">
        <f t="shared" si="48"/>
        <v>1.579102088948787</v>
      </c>
      <c r="K332" s="31">
        <f t="shared" si="49"/>
        <v>43.493393490170803</v>
      </c>
      <c r="L332" s="13">
        <f t="shared" si="50"/>
        <v>42.628223931253117</v>
      </c>
      <c r="P332" s="1"/>
    </row>
    <row r="333" spans="1:16" x14ac:dyDescent="0.2">
      <c r="A333" s="9" t="str">
        <f t="shared" si="45"/>
        <v>Jul-14</v>
      </c>
      <c r="B333" s="1">
        <f t="shared" si="42"/>
        <v>3080</v>
      </c>
      <c r="C333" s="1">
        <f t="shared" si="42"/>
        <v>134535</v>
      </c>
      <c r="D333" s="1">
        <f t="shared" si="42"/>
        <v>4170585</v>
      </c>
      <c r="E333" s="10">
        <f t="shared" si="43"/>
        <v>1388982</v>
      </c>
      <c r="F333" s="10">
        <f t="shared" si="43"/>
        <v>2372883</v>
      </c>
      <c r="G333" s="10">
        <f t="shared" si="43"/>
        <v>1113202</v>
      </c>
      <c r="H333" s="11">
        <f t="shared" si="46"/>
        <v>2.1315834861956771</v>
      </c>
      <c r="I333" s="37">
        <f t="shared" si="47"/>
        <v>33.304248684537065</v>
      </c>
      <c r="J333" s="12">
        <f t="shared" si="48"/>
        <v>1.7083612314630428</v>
      </c>
      <c r="K333" s="31">
        <f t="shared" si="49"/>
        <v>43.680194805194802</v>
      </c>
      <c r="L333" s="13">
        <f t="shared" si="50"/>
        <v>53.955965395535145</v>
      </c>
      <c r="P333" s="1"/>
    </row>
    <row r="334" spans="1:16" x14ac:dyDescent="0.2">
      <c r="A334" s="9" t="str">
        <f t="shared" si="45"/>
        <v>Aug-14</v>
      </c>
      <c r="B334" s="1">
        <f t="shared" si="42"/>
        <v>3053</v>
      </c>
      <c r="C334" s="1">
        <f t="shared" si="42"/>
        <v>133940</v>
      </c>
      <c r="D334" s="1">
        <f t="shared" si="42"/>
        <v>4152140</v>
      </c>
      <c r="E334" s="10">
        <f t="shared" si="43"/>
        <v>1343051</v>
      </c>
      <c r="F334" s="10">
        <f t="shared" si="43"/>
        <v>2208922</v>
      </c>
      <c r="G334" s="10">
        <f t="shared" si="43"/>
        <v>1065539</v>
      </c>
      <c r="H334" s="11">
        <f t="shared" si="46"/>
        <v>2.0730559838729508</v>
      </c>
      <c r="I334" s="37">
        <f t="shared" si="47"/>
        <v>32.345995077237284</v>
      </c>
      <c r="J334" s="12">
        <f t="shared" si="48"/>
        <v>1.6447044825550183</v>
      </c>
      <c r="K334" s="31">
        <f t="shared" si="49"/>
        <v>43.87160170324271</v>
      </c>
      <c r="L334" s="13">
        <f t="shared" si="50"/>
        <v>50.227726775166026</v>
      </c>
      <c r="P334" s="1"/>
    </row>
    <row r="335" spans="1:16" x14ac:dyDescent="0.2">
      <c r="A335" s="9" t="str">
        <f t="shared" si="45"/>
        <v>Sep-14</v>
      </c>
      <c r="B335" s="1">
        <f t="shared" ref="B335:D354" si="51">B146</f>
        <v>3103</v>
      </c>
      <c r="C335" s="1">
        <f t="shared" si="51"/>
        <v>134961</v>
      </c>
      <c r="D335" s="1">
        <f t="shared" si="51"/>
        <v>4048830</v>
      </c>
      <c r="E335" s="10">
        <f t="shared" ref="E335:G354" si="52">IF(TEXT(E146,0)="C","C",E146)</f>
        <v>1407739</v>
      </c>
      <c r="F335" s="10">
        <f t="shared" si="52"/>
        <v>2352829</v>
      </c>
      <c r="G335" s="10">
        <f t="shared" si="52"/>
        <v>1123645</v>
      </c>
      <c r="H335" s="11">
        <f t="shared" si="46"/>
        <v>2.0939255725785277</v>
      </c>
      <c r="I335" s="37">
        <f t="shared" si="47"/>
        <v>34.76903204135516</v>
      </c>
      <c r="J335" s="12">
        <f t="shared" si="48"/>
        <v>1.6713531414559091</v>
      </c>
      <c r="K335" s="31">
        <f t="shared" si="49"/>
        <v>43.493715758942962</v>
      </c>
      <c r="L335" s="13">
        <f t="shared" si="50"/>
        <v>53.499966119531202</v>
      </c>
      <c r="P335" s="1"/>
    </row>
    <row r="336" spans="1:16" x14ac:dyDescent="0.2">
      <c r="A336" s="9" t="str">
        <f t="shared" si="45"/>
        <v>Oct-14</v>
      </c>
      <c r="B336" s="1">
        <f t="shared" si="51"/>
        <v>3170</v>
      </c>
      <c r="C336" s="1">
        <f t="shared" si="51"/>
        <v>139454</v>
      </c>
      <c r="D336" s="1">
        <f t="shared" si="51"/>
        <v>4323074</v>
      </c>
      <c r="E336" s="10">
        <f t="shared" si="52"/>
        <v>1625088</v>
      </c>
      <c r="F336" s="10">
        <f t="shared" si="52"/>
        <v>2753305</v>
      </c>
      <c r="G336" s="10">
        <f t="shared" si="52"/>
        <v>1383333</v>
      </c>
      <c r="H336" s="11">
        <f t="shared" si="46"/>
        <v>1.9903414434557696</v>
      </c>
      <c r="I336" s="37">
        <f t="shared" si="47"/>
        <v>37.591028976140592</v>
      </c>
      <c r="J336" s="12">
        <f t="shared" si="48"/>
        <v>1.6942497883191556</v>
      </c>
      <c r="K336" s="31">
        <f t="shared" si="49"/>
        <v>43.991798107255519</v>
      </c>
      <c r="L336" s="13">
        <f t="shared" si="50"/>
        <v>62.606217543534129</v>
      </c>
      <c r="P336" s="1"/>
    </row>
    <row r="337" spans="1:16" x14ac:dyDescent="0.2">
      <c r="A337" s="9" t="str">
        <f t="shared" si="45"/>
        <v>Nov-14</v>
      </c>
      <c r="B337" s="1">
        <f t="shared" si="51"/>
        <v>3175</v>
      </c>
      <c r="C337" s="1">
        <f t="shared" si="51"/>
        <v>140381</v>
      </c>
      <c r="D337" s="1">
        <f t="shared" si="51"/>
        <v>4211430</v>
      </c>
      <c r="E337" s="10">
        <f t="shared" si="52"/>
        <v>1809042</v>
      </c>
      <c r="F337" s="10">
        <f t="shared" si="52"/>
        <v>2971219</v>
      </c>
      <c r="G337" s="10">
        <f t="shared" si="52"/>
        <v>1542697</v>
      </c>
      <c r="H337" s="11">
        <f t="shared" si="46"/>
        <v>1.9259900032216306</v>
      </c>
      <c r="I337" s="37">
        <f t="shared" si="47"/>
        <v>42.955528169766566</v>
      </c>
      <c r="J337" s="12">
        <f t="shared" si="48"/>
        <v>1.6424267651055089</v>
      </c>
      <c r="K337" s="31">
        <f t="shared" si="49"/>
        <v>44.214488188976375</v>
      </c>
      <c r="L337" s="13">
        <f t="shared" si="50"/>
        <v>67.561270212883031</v>
      </c>
      <c r="P337" s="1"/>
    </row>
    <row r="338" spans="1:16" x14ac:dyDescent="0.2">
      <c r="A338" s="9" t="str">
        <f t="shared" si="45"/>
        <v>Dec-14</v>
      </c>
      <c r="B338" s="1">
        <f t="shared" si="51"/>
        <v>3186</v>
      </c>
      <c r="C338" s="1">
        <f t="shared" si="51"/>
        <v>140737</v>
      </c>
      <c r="D338" s="1">
        <f t="shared" si="51"/>
        <v>4362847</v>
      </c>
      <c r="E338" s="10">
        <f t="shared" si="52"/>
        <v>1965432</v>
      </c>
      <c r="F338" s="10">
        <f t="shared" si="52"/>
        <v>3628236</v>
      </c>
      <c r="G338" s="10">
        <f t="shared" si="52"/>
        <v>1777414</v>
      </c>
      <c r="H338" s="11">
        <f t="shared" si="46"/>
        <v>2.0413004511048074</v>
      </c>
      <c r="I338" s="37">
        <f t="shared" si="47"/>
        <v>45.049299230525392</v>
      </c>
      <c r="J338" s="12">
        <f t="shared" si="48"/>
        <v>1.8460246907550095</v>
      </c>
      <c r="K338" s="31">
        <f t="shared" si="49"/>
        <v>44.173571876961709</v>
      </c>
      <c r="L338" s="13">
        <f t="shared" si="50"/>
        <v>82.500897036573164</v>
      </c>
      <c r="P338" s="1"/>
    </row>
    <row r="339" spans="1:16" x14ac:dyDescent="0.2">
      <c r="A339" s="9" t="str">
        <f t="shared" si="45"/>
        <v>Jan-15</v>
      </c>
      <c r="B339" s="1">
        <f t="shared" si="51"/>
        <v>3185</v>
      </c>
      <c r="C339" s="1">
        <f t="shared" si="51"/>
        <v>141038</v>
      </c>
      <c r="D339" s="1">
        <f t="shared" si="51"/>
        <v>4372178</v>
      </c>
      <c r="E339" s="10">
        <f t="shared" si="52"/>
        <v>2301522</v>
      </c>
      <c r="F339" s="10">
        <f t="shared" si="52"/>
        <v>4565950</v>
      </c>
      <c r="G339" s="10">
        <f t="shared" si="52"/>
        <v>2061317</v>
      </c>
      <c r="H339" s="11">
        <f t="shared" si="46"/>
        <v>2.2150644466620126</v>
      </c>
      <c r="I339" s="37">
        <f t="shared" si="47"/>
        <v>52.640171557516645</v>
      </c>
      <c r="J339" s="12">
        <f t="shared" si="48"/>
        <v>1.9838828392689707</v>
      </c>
      <c r="K339" s="31">
        <f t="shared" si="49"/>
        <v>44.281946624803766</v>
      </c>
      <c r="L339" s="13">
        <f t="shared" ref="L339:L350" si="53">IF(OR(F$339="C",F339="C"),"C",100*F339/F$339)</f>
        <v>100</v>
      </c>
      <c r="P339" s="1"/>
    </row>
    <row r="340" spans="1:16" x14ac:dyDescent="0.2">
      <c r="A340" s="9" t="str">
        <f t="shared" si="45"/>
        <v>Feb-15</v>
      </c>
      <c r="B340" s="1">
        <f t="shared" si="51"/>
        <v>3184</v>
      </c>
      <c r="C340" s="1">
        <f t="shared" si="51"/>
        <v>141133</v>
      </c>
      <c r="D340" s="1">
        <f t="shared" si="51"/>
        <v>3951724</v>
      </c>
      <c r="E340" s="10">
        <f t="shared" si="52"/>
        <v>2110781</v>
      </c>
      <c r="F340" s="10">
        <f t="shared" si="52"/>
        <v>3704638</v>
      </c>
      <c r="G340" s="10">
        <f t="shared" si="52"/>
        <v>1927519</v>
      </c>
      <c r="H340" s="11">
        <f t="shared" si="46"/>
        <v>1.9219722347743395</v>
      </c>
      <c r="I340" s="37">
        <f t="shared" si="47"/>
        <v>53.414180747440867</v>
      </c>
      <c r="J340" s="12">
        <f t="shared" si="48"/>
        <v>1.7551029689958362</v>
      </c>
      <c r="K340" s="31">
        <f t="shared" si="49"/>
        <v>44.325690954773869</v>
      </c>
      <c r="L340" s="13">
        <f t="shared" si="53"/>
        <v>81.136192906186011</v>
      </c>
      <c r="P340" s="1"/>
    </row>
    <row r="341" spans="1:16" x14ac:dyDescent="0.2">
      <c r="A341" s="9" t="str">
        <f t="shared" si="45"/>
        <v>Mar-15</v>
      </c>
      <c r="B341" s="1">
        <f t="shared" si="51"/>
        <v>3182</v>
      </c>
      <c r="C341" s="1">
        <f t="shared" si="51"/>
        <v>140918</v>
      </c>
      <c r="D341" s="1">
        <f t="shared" si="51"/>
        <v>4368458</v>
      </c>
      <c r="E341" s="10">
        <f t="shared" si="52"/>
        <v>2122967</v>
      </c>
      <c r="F341" s="10">
        <f t="shared" si="52"/>
        <v>3551985</v>
      </c>
      <c r="G341" s="10">
        <f t="shared" si="52"/>
        <v>1830222</v>
      </c>
      <c r="H341" s="11">
        <f t="shared" si="46"/>
        <v>1.9407399758062136</v>
      </c>
      <c r="I341" s="37">
        <f t="shared" si="47"/>
        <v>48.597628728489546</v>
      </c>
      <c r="J341" s="12">
        <f t="shared" si="48"/>
        <v>1.6731230395950574</v>
      </c>
      <c r="K341" s="31">
        <f t="shared" si="49"/>
        <v>44.285983658076681</v>
      </c>
      <c r="L341" s="13">
        <f t="shared" si="53"/>
        <v>77.792901805757836</v>
      </c>
      <c r="P341" s="1"/>
    </row>
    <row r="342" spans="1:16" x14ac:dyDescent="0.2">
      <c r="A342" s="9" t="str">
        <f t="shared" si="45"/>
        <v>Apr-15</v>
      </c>
      <c r="B342" s="1">
        <f t="shared" si="51"/>
        <v>3163</v>
      </c>
      <c r="C342" s="1">
        <f t="shared" si="51"/>
        <v>140721</v>
      </c>
      <c r="D342" s="1">
        <f t="shared" si="51"/>
        <v>4221630</v>
      </c>
      <c r="E342" s="10">
        <f t="shared" si="52"/>
        <v>1792206</v>
      </c>
      <c r="F342" s="10">
        <f t="shared" si="52"/>
        <v>3124021</v>
      </c>
      <c r="G342" s="10">
        <f t="shared" si="52"/>
        <v>1567953</v>
      </c>
      <c r="H342" s="11">
        <f t="shared" si="46"/>
        <v>1.9924200534072132</v>
      </c>
      <c r="I342" s="37">
        <f t="shared" si="47"/>
        <v>42.452938793783446</v>
      </c>
      <c r="J342" s="12">
        <f t="shared" si="48"/>
        <v>1.7431149097815763</v>
      </c>
      <c r="K342" s="31">
        <f t="shared" si="49"/>
        <v>44.48972494467278</v>
      </c>
      <c r="L342" s="13">
        <f t="shared" si="53"/>
        <v>68.41995641651792</v>
      </c>
      <c r="P342" s="1"/>
    </row>
    <row r="343" spans="1:16" x14ac:dyDescent="0.2">
      <c r="A343" s="9" t="str">
        <f t="shared" si="45"/>
        <v>May-15</v>
      </c>
      <c r="B343" s="1">
        <f t="shared" si="51"/>
        <v>3118</v>
      </c>
      <c r="C343" s="1">
        <f t="shared" si="51"/>
        <v>136927</v>
      </c>
      <c r="D343" s="1">
        <f t="shared" si="51"/>
        <v>4244737</v>
      </c>
      <c r="E343" s="10">
        <f t="shared" si="52"/>
        <v>1456035</v>
      </c>
      <c r="F343" s="10">
        <f t="shared" si="52"/>
        <v>2338377</v>
      </c>
      <c r="G343" s="10">
        <f t="shared" si="52"/>
        <v>1175589</v>
      </c>
      <c r="H343" s="11">
        <f t="shared" si="46"/>
        <v>1.9891109903205968</v>
      </c>
      <c r="I343" s="37">
        <f t="shared" si="47"/>
        <v>34.302125196449154</v>
      </c>
      <c r="J343" s="12">
        <f t="shared" si="48"/>
        <v>1.6059895538225386</v>
      </c>
      <c r="K343" s="31">
        <f t="shared" si="49"/>
        <v>43.915009621552279</v>
      </c>
      <c r="L343" s="13">
        <f t="shared" si="53"/>
        <v>51.213372901586744</v>
      </c>
      <c r="P343" s="1"/>
    </row>
    <row r="344" spans="1:16" x14ac:dyDescent="0.2">
      <c r="A344" s="9" t="str">
        <f t="shared" si="45"/>
        <v>Jun-15</v>
      </c>
      <c r="B344" s="1">
        <f t="shared" si="51"/>
        <v>3074</v>
      </c>
      <c r="C344" s="1">
        <f t="shared" si="51"/>
        <v>136082</v>
      </c>
      <c r="D344" s="1">
        <f t="shared" si="51"/>
        <v>4082460</v>
      </c>
      <c r="E344" s="10">
        <f t="shared" si="52"/>
        <v>1239437</v>
      </c>
      <c r="F344" s="10">
        <f t="shared" si="52"/>
        <v>1933195</v>
      </c>
      <c r="G344" s="10">
        <f t="shared" si="52"/>
        <v>929704</v>
      </c>
      <c r="H344" s="11">
        <f t="shared" si="46"/>
        <v>2.0793661208298557</v>
      </c>
      <c r="I344" s="37">
        <f t="shared" si="47"/>
        <v>30.360052517354731</v>
      </c>
      <c r="J344" s="12">
        <f t="shared" si="48"/>
        <v>1.5597363964445148</v>
      </c>
      <c r="K344" s="31">
        <f t="shared" si="49"/>
        <v>44.268705270006507</v>
      </c>
      <c r="L344" s="13">
        <f t="shared" si="53"/>
        <v>42.339381727789394</v>
      </c>
      <c r="P344" s="1"/>
    </row>
    <row r="345" spans="1:16" x14ac:dyDescent="0.2">
      <c r="A345" s="9" t="str">
        <f t="shared" si="45"/>
        <v>Jul-15</v>
      </c>
      <c r="B345" s="1">
        <f t="shared" si="51"/>
        <v>3054</v>
      </c>
      <c r="C345" s="1">
        <f t="shared" si="51"/>
        <v>135277</v>
      </c>
      <c r="D345" s="1">
        <f t="shared" si="51"/>
        <v>4193587</v>
      </c>
      <c r="E345" s="10">
        <f t="shared" si="52"/>
        <v>1440494</v>
      </c>
      <c r="F345" s="10">
        <f t="shared" si="52"/>
        <v>2467016</v>
      </c>
      <c r="G345" s="10">
        <f t="shared" si="52"/>
        <v>1166482</v>
      </c>
      <c r="H345" s="11">
        <f t="shared" si="46"/>
        <v>2.1149199044648781</v>
      </c>
      <c r="I345" s="37">
        <f t="shared" si="47"/>
        <v>34.349925254919</v>
      </c>
      <c r="J345" s="12">
        <f t="shared" si="48"/>
        <v>1.7126180324249876</v>
      </c>
      <c r="K345" s="31">
        <f t="shared" si="49"/>
        <v>44.295022920759656</v>
      </c>
      <c r="L345" s="13">
        <f t="shared" si="53"/>
        <v>54.030727449928271</v>
      </c>
      <c r="P345" s="1"/>
    </row>
    <row r="346" spans="1:16" x14ac:dyDescent="0.2">
      <c r="A346" s="9" t="str">
        <f t="shared" si="45"/>
        <v>Aug-15</v>
      </c>
      <c r="B346" s="1">
        <f t="shared" si="51"/>
        <v>3053</v>
      </c>
      <c r="C346" s="1">
        <f t="shared" si="51"/>
        <v>135342</v>
      </c>
      <c r="D346" s="1">
        <f t="shared" si="51"/>
        <v>4195602</v>
      </c>
      <c r="E346" s="10">
        <f t="shared" si="52"/>
        <v>1390943</v>
      </c>
      <c r="F346" s="10">
        <f t="shared" si="52"/>
        <v>2300740</v>
      </c>
      <c r="G346" s="10">
        <f t="shared" si="52"/>
        <v>1085433</v>
      </c>
      <c r="H346" s="11">
        <f t="shared" si="46"/>
        <v>2.1196517887331598</v>
      </c>
      <c r="I346" s="37">
        <f t="shared" si="47"/>
        <v>33.152405781101258</v>
      </c>
      <c r="J346" s="12">
        <f t="shared" si="48"/>
        <v>1.6540864722709701</v>
      </c>
      <c r="K346" s="31">
        <f t="shared" si="49"/>
        <v>44.330822142155256</v>
      </c>
      <c r="L346" s="13">
        <f t="shared" si="53"/>
        <v>50.389075657858712</v>
      </c>
      <c r="P346" s="1"/>
    </row>
    <row r="347" spans="1:16" x14ac:dyDescent="0.2">
      <c r="A347" s="9" t="str">
        <f t="shared" si="45"/>
        <v>Sep-15</v>
      </c>
      <c r="B347" s="1">
        <f t="shared" si="51"/>
        <v>3132</v>
      </c>
      <c r="C347" s="1">
        <f t="shared" si="51"/>
        <v>136306</v>
      </c>
      <c r="D347" s="1">
        <f t="shared" si="51"/>
        <v>4089180</v>
      </c>
      <c r="E347" s="10">
        <f t="shared" si="52"/>
        <v>1472051</v>
      </c>
      <c r="F347" s="10">
        <f t="shared" si="52"/>
        <v>2475604</v>
      </c>
      <c r="G347" s="10">
        <f t="shared" si="52"/>
        <v>1199730</v>
      </c>
      <c r="H347" s="11">
        <f t="shared" si="46"/>
        <v>2.0634676135463814</v>
      </c>
      <c r="I347" s="37">
        <f t="shared" si="47"/>
        <v>35.998684332800217</v>
      </c>
      <c r="J347" s="12">
        <f t="shared" si="48"/>
        <v>1.681737928916865</v>
      </c>
      <c r="K347" s="31">
        <f t="shared" si="49"/>
        <v>43.520434227330782</v>
      </c>
      <c r="L347" s="13">
        <f t="shared" si="53"/>
        <v>54.218815361534837</v>
      </c>
      <c r="P347" s="1"/>
    </row>
    <row r="348" spans="1:16" x14ac:dyDescent="0.2">
      <c r="A348" s="9" t="str">
        <f t="shared" si="45"/>
        <v>Oct-15</v>
      </c>
      <c r="B348" s="1">
        <f t="shared" si="51"/>
        <v>3169</v>
      </c>
      <c r="C348" s="1">
        <f t="shared" si="51"/>
        <v>139451</v>
      </c>
      <c r="D348" s="1">
        <f t="shared" si="51"/>
        <v>4322981</v>
      </c>
      <c r="E348" s="10">
        <f t="shared" si="52"/>
        <v>1674350</v>
      </c>
      <c r="F348" s="10">
        <f t="shared" si="52"/>
        <v>2833487</v>
      </c>
      <c r="G348" s="10">
        <f t="shared" si="52"/>
        <v>1438781</v>
      </c>
      <c r="H348" s="11">
        <f t="shared" si="46"/>
        <v>1.9693664289422783</v>
      </c>
      <c r="I348" s="37">
        <f t="shared" si="47"/>
        <v>38.731375409699929</v>
      </c>
      <c r="J348" s="12">
        <f t="shared" si="48"/>
        <v>1.6922907396900289</v>
      </c>
      <c r="K348" s="31">
        <f t="shared" si="49"/>
        <v>44.004733354370465</v>
      </c>
      <c r="L348" s="13">
        <f t="shared" si="53"/>
        <v>62.05689944042313</v>
      </c>
      <c r="P348" s="1"/>
    </row>
    <row r="349" spans="1:16" x14ac:dyDescent="0.2">
      <c r="A349" s="9" t="str">
        <f t="shared" si="45"/>
        <v>Nov-15</v>
      </c>
      <c r="B349" s="1">
        <f t="shared" si="51"/>
        <v>3182</v>
      </c>
      <c r="C349" s="1">
        <f t="shared" si="51"/>
        <v>140319</v>
      </c>
      <c r="D349" s="1">
        <f t="shared" si="51"/>
        <v>4209570</v>
      </c>
      <c r="E349" s="10">
        <f t="shared" si="52"/>
        <v>1893322</v>
      </c>
      <c r="F349" s="10">
        <f t="shared" si="52"/>
        <v>3106997</v>
      </c>
      <c r="G349" s="10">
        <f t="shared" si="52"/>
        <v>1642190</v>
      </c>
      <c r="H349" s="11">
        <f t="shared" si="46"/>
        <v>1.8919838751910558</v>
      </c>
      <c r="I349" s="37">
        <f t="shared" si="47"/>
        <v>44.976612813185191</v>
      </c>
      <c r="J349" s="12">
        <f t="shared" si="48"/>
        <v>1.6410293653166235</v>
      </c>
      <c r="K349" s="31">
        <f t="shared" si="49"/>
        <v>44.097737272155875</v>
      </c>
      <c r="L349" s="13">
        <f t="shared" si="53"/>
        <v>68.047109582890741</v>
      </c>
      <c r="P349" s="1"/>
    </row>
    <row r="350" spans="1:16" x14ac:dyDescent="0.2">
      <c r="A350" s="9" t="str">
        <f t="shared" si="45"/>
        <v>Dec-15</v>
      </c>
      <c r="B350" s="1">
        <f t="shared" si="51"/>
        <v>3175</v>
      </c>
      <c r="C350" s="1">
        <f t="shared" si="51"/>
        <v>140834</v>
      </c>
      <c r="D350" s="1">
        <f t="shared" si="51"/>
        <v>4365854</v>
      </c>
      <c r="E350" s="10">
        <f t="shared" si="52"/>
        <v>2065419</v>
      </c>
      <c r="F350" s="10">
        <f t="shared" si="52"/>
        <v>3851869</v>
      </c>
      <c r="G350" s="10">
        <f t="shared" si="52"/>
        <v>1931323</v>
      </c>
      <c r="H350" s="11">
        <f t="shared" si="46"/>
        <v>1.9944198873000529</v>
      </c>
      <c r="I350" s="37">
        <f t="shared" si="47"/>
        <v>47.308476188163873</v>
      </c>
      <c r="J350" s="12">
        <f t="shared" si="48"/>
        <v>1.864933459022116</v>
      </c>
      <c r="K350" s="31">
        <f t="shared" si="49"/>
        <v>44.357165354330711</v>
      </c>
      <c r="L350" s="13">
        <f t="shared" si="53"/>
        <v>84.360735443883527</v>
      </c>
      <c r="P350" s="1"/>
    </row>
    <row r="351" spans="1:16" x14ac:dyDescent="0.2">
      <c r="A351" s="9" t="str">
        <f t="shared" si="45"/>
        <v>Jan-16</v>
      </c>
      <c r="B351" s="1">
        <f t="shared" si="51"/>
        <v>3168</v>
      </c>
      <c r="C351" s="1">
        <f t="shared" si="51"/>
        <v>140971</v>
      </c>
      <c r="D351" s="1">
        <f t="shared" si="51"/>
        <v>4370101</v>
      </c>
      <c r="E351" s="10">
        <f t="shared" si="52"/>
        <v>2442568</v>
      </c>
      <c r="F351" s="10">
        <f t="shared" si="52"/>
        <v>4843891</v>
      </c>
      <c r="G351" s="10">
        <f t="shared" si="52"/>
        <v>2245557</v>
      </c>
      <c r="H351" s="11">
        <f t="shared" si="46"/>
        <v>2.157099997906978</v>
      </c>
      <c r="I351" s="37">
        <f t="shared" si="47"/>
        <v>55.892712777118881</v>
      </c>
      <c r="J351" s="12">
        <f t="shared" si="48"/>
        <v>1.9831140832107848</v>
      </c>
      <c r="K351" s="31">
        <f t="shared" si="49"/>
        <v>44.498421717171716</v>
      </c>
      <c r="L351" s="13">
        <f t="shared" ref="L351:L362" si="54">IF(OR(F$351="C",F351="C"),"C",100*F351/F$351)</f>
        <v>100</v>
      </c>
      <c r="P351" s="1"/>
    </row>
    <row r="352" spans="1:16" x14ac:dyDescent="0.2">
      <c r="A352" s="9" t="str">
        <f t="shared" si="45"/>
        <v>Feb-16</v>
      </c>
      <c r="B352" s="1">
        <f t="shared" si="51"/>
        <v>3165</v>
      </c>
      <c r="C352" s="1">
        <f t="shared" si="51"/>
        <v>140837</v>
      </c>
      <c r="D352" s="1">
        <f t="shared" si="51"/>
        <v>4084273</v>
      </c>
      <c r="E352" s="10">
        <f t="shared" si="52"/>
        <v>2247027</v>
      </c>
      <c r="F352" s="10">
        <f t="shared" si="52"/>
        <v>3965513</v>
      </c>
      <c r="G352" s="10">
        <f t="shared" si="52"/>
        <v>2097635</v>
      </c>
      <c r="H352" s="11">
        <f t="shared" si="46"/>
        <v>1.8904685514877468</v>
      </c>
      <c r="I352" s="37">
        <f t="shared" si="47"/>
        <v>55.016572104754019</v>
      </c>
      <c r="J352" s="12">
        <f t="shared" si="48"/>
        <v>1.764782087620665</v>
      </c>
      <c r="K352" s="31">
        <f t="shared" si="49"/>
        <v>44.498262243285943</v>
      </c>
      <c r="L352" s="13">
        <f t="shared" si="54"/>
        <v>81.866272383090376</v>
      </c>
      <c r="P352" s="1"/>
    </row>
    <row r="353" spans="1:16" x14ac:dyDescent="0.2">
      <c r="A353" s="9" t="str">
        <f t="shared" si="45"/>
        <v>Mar-16</v>
      </c>
      <c r="B353" s="1">
        <f t="shared" si="51"/>
        <v>3143</v>
      </c>
      <c r="C353" s="1">
        <f t="shared" si="51"/>
        <v>140664</v>
      </c>
      <c r="D353" s="1">
        <f t="shared" si="51"/>
        <v>4360584</v>
      </c>
      <c r="E353" s="10">
        <f t="shared" si="52"/>
        <v>2267659</v>
      </c>
      <c r="F353" s="10">
        <f t="shared" si="52"/>
        <v>3987842</v>
      </c>
      <c r="G353" s="10">
        <f t="shared" si="52"/>
        <v>2084741</v>
      </c>
      <c r="H353" s="11">
        <f t="shared" si="46"/>
        <v>1.9128716708694269</v>
      </c>
      <c r="I353" s="37">
        <f t="shared" si="47"/>
        <v>52.003561908221471</v>
      </c>
      <c r="J353" s="12">
        <f t="shared" si="48"/>
        <v>1.7585721662736769</v>
      </c>
      <c r="K353" s="31">
        <f t="shared" si="49"/>
        <v>44.754692968501431</v>
      </c>
      <c r="L353" s="13">
        <f t="shared" si="54"/>
        <v>82.327244770784475</v>
      </c>
      <c r="P353" s="1"/>
    </row>
    <row r="354" spans="1:16" x14ac:dyDescent="0.2">
      <c r="A354" s="9" t="str">
        <f t="shared" si="45"/>
        <v>Apr-16</v>
      </c>
      <c r="B354" s="1">
        <f t="shared" si="51"/>
        <v>3136</v>
      </c>
      <c r="C354" s="1">
        <f t="shared" si="51"/>
        <v>139980</v>
      </c>
      <c r="D354" s="1">
        <f t="shared" si="51"/>
        <v>4199400</v>
      </c>
      <c r="E354" s="10">
        <f t="shared" si="52"/>
        <v>1862101</v>
      </c>
      <c r="F354" s="10">
        <f t="shared" si="52"/>
        <v>3239579</v>
      </c>
      <c r="G354" s="10">
        <f t="shared" si="52"/>
        <v>1669973</v>
      </c>
      <c r="H354" s="11">
        <f t="shared" si="46"/>
        <v>1.9398990283076434</v>
      </c>
      <c r="I354" s="37">
        <f t="shared" si="47"/>
        <v>44.342072677049103</v>
      </c>
      <c r="J354" s="12">
        <f t="shared" si="48"/>
        <v>1.7397439773675005</v>
      </c>
      <c r="K354" s="31">
        <f t="shared" si="49"/>
        <v>44.636479591836732</v>
      </c>
      <c r="L354" s="13">
        <f t="shared" si="54"/>
        <v>66.87968412171125</v>
      </c>
      <c r="P354" s="1"/>
    </row>
    <row r="355" spans="1:16" x14ac:dyDescent="0.2">
      <c r="A355" s="9" t="str">
        <f t="shared" ref="A355:A386" si="55">TEXT(A166,"mmm-yy")</f>
        <v>May-16</v>
      </c>
      <c r="B355" s="1">
        <f t="shared" ref="B355:D374" si="56">B166</f>
        <v>3103</v>
      </c>
      <c r="C355" s="1">
        <f t="shared" si="56"/>
        <v>135449</v>
      </c>
      <c r="D355" s="1">
        <f t="shared" si="56"/>
        <v>4198919</v>
      </c>
      <c r="E355" s="10">
        <f t="shared" ref="E355:G374" si="57">IF(TEXT(E166,0)="C","C",E166)</f>
        <v>1462258</v>
      </c>
      <c r="F355" s="10">
        <f t="shared" si="57"/>
        <v>2329676</v>
      </c>
      <c r="G355" s="10">
        <f t="shared" si="57"/>
        <v>1176965</v>
      </c>
      <c r="H355" s="11">
        <f t="shared" ref="H355:H364" si="58">IF(F355=0,"-",IF(OR(F355="C",G355="C"),"C",F355/G355))</f>
        <v>1.9793927601925292</v>
      </c>
      <c r="I355" s="37">
        <f t="shared" ref="I355:I364" si="59">IF(D355=0,"-",IF(E355="C","C",100*E355/D355))</f>
        <v>34.824629863067138</v>
      </c>
      <c r="J355" s="12">
        <f t="shared" ref="J355:J364" si="60">IF(OR(F355="C",E355="C"),"C",F355/E355)</f>
        <v>1.5932044823827258</v>
      </c>
      <c r="K355" s="31">
        <f t="shared" ref="K355:K364" si="61">C355/B355</f>
        <v>43.650982919755073</v>
      </c>
      <c r="L355" s="13">
        <f t="shared" si="54"/>
        <v>48.095136740277596</v>
      </c>
      <c r="P355" s="1"/>
    </row>
    <row r="356" spans="1:16" x14ac:dyDescent="0.2">
      <c r="A356" s="9" t="str">
        <f t="shared" si="55"/>
        <v>Jun-16</v>
      </c>
      <c r="B356" s="1">
        <f t="shared" si="56"/>
        <v>3059</v>
      </c>
      <c r="C356" s="1">
        <f t="shared" si="56"/>
        <v>135019</v>
      </c>
      <c r="D356" s="1">
        <f t="shared" si="56"/>
        <v>4050570</v>
      </c>
      <c r="E356" s="10">
        <f t="shared" si="57"/>
        <v>1331127</v>
      </c>
      <c r="F356" s="10">
        <f t="shared" si="57"/>
        <v>2163171</v>
      </c>
      <c r="G356" s="10">
        <f t="shared" si="57"/>
        <v>1076485</v>
      </c>
      <c r="H356" s="11">
        <f t="shared" si="58"/>
        <v>2.0094762119304961</v>
      </c>
      <c r="I356" s="37">
        <f t="shared" si="59"/>
        <v>32.86270821143691</v>
      </c>
      <c r="J356" s="12">
        <f t="shared" si="60"/>
        <v>1.6250673301645899</v>
      </c>
      <c r="K356" s="31">
        <f t="shared" si="61"/>
        <v>44.138280483818242</v>
      </c>
      <c r="L356" s="13">
        <f t="shared" si="54"/>
        <v>44.657714221893102</v>
      </c>
      <c r="P356" s="1"/>
    </row>
    <row r="357" spans="1:16" x14ac:dyDescent="0.2">
      <c r="A357" s="9" t="str">
        <f t="shared" si="55"/>
        <v>Jul-16</v>
      </c>
      <c r="B357" s="1">
        <f t="shared" si="56"/>
        <v>3038</v>
      </c>
      <c r="C357" s="1">
        <f t="shared" si="56"/>
        <v>134399</v>
      </c>
      <c r="D357" s="1">
        <f t="shared" si="56"/>
        <v>4166369</v>
      </c>
      <c r="E357" s="10">
        <f t="shared" si="57"/>
        <v>1513811</v>
      </c>
      <c r="F357" s="10">
        <f t="shared" si="57"/>
        <v>2636046</v>
      </c>
      <c r="G357" s="10">
        <f t="shared" si="57"/>
        <v>1259558</v>
      </c>
      <c r="H357" s="11">
        <f t="shared" si="58"/>
        <v>2.0928341529330132</v>
      </c>
      <c r="I357" s="37">
        <f t="shared" si="59"/>
        <v>36.334059705225343</v>
      </c>
      <c r="J357" s="12">
        <f t="shared" si="60"/>
        <v>1.7413309851758245</v>
      </c>
      <c r="K357" s="31">
        <f t="shared" si="61"/>
        <v>44.239302172481899</v>
      </c>
      <c r="L357" s="13">
        <f t="shared" si="54"/>
        <v>54.42001068975334</v>
      </c>
      <c r="P357" s="1"/>
    </row>
    <row r="358" spans="1:16" x14ac:dyDescent="0.2">
      <c r="A358" s="9" t="str">
        <f t="shared" si="55"/>
        <v>Aug-16</v>
      </c>
      <c r="B358" s="1">
        <f t="shared" si="56"/>
        <v>3036</v>
      </c>
      <c r="C358" s="1">
        <f t="shared" si="56"/>
        <v>134291</v>
      </c>
      <c r="D358" s="1">
        <f t="shared" si="56"/>
        <v>4163021</v>
      </c>
      <c r="E358" s="10">
        <f t="shared" si="57"/>
        <v>1464723</v>
      </c>
      <c r="F358" s="10">
        <f t="shared" si="57"/>
        <v>2449012</v>
      </c>
      <c r="G358" s="10">
        <f t="shared" si="57"/>
        <v>1173870</v>
      </c>
      <c r="H358" s="11">
        <f t="shared" si="58"/>
        <v>2.0862719040438891</v>
      </c>
      <c r="I358" s="37">
        <f t="shared" si="59"/>
        <v>35.184136712257754</v>
      </c>
      <c r="J358" s="12">
        <f t="shared" si="60"/>
        <v>1.6719966846973797</v>
      </c>
      <c r="K358" s="31">
        <f t="shared" si="61"/>
        <v>44.232872200263508</v>
      </c>
      <c r="L358" s="13">
        <f t="shared" si="54"/>
        <v>50.558775992275635</v>
      </c>
    </row>
    <row r="359" spans="1:16" x14ac:dyDescent="0.2">
      <c r="A359" s="9" t="str">
        <f t="shared" si="55"/>
        <v>Sep-16</v>
      </c>
      <c r="B359" s="1">
        <f t="shared" si="56"/>
        <v>3060</v>
      </c>
      <c r="C359" s="1">
        <f t="shared" si="56"/>
        <v>135258</v>
      </c>
      <c r="D359" s="1">
        <f t="shared" si="56"/>
        <v>4057740</v>
      </c>
      <c r="E359" s="10">
        <f t="shared" si="57"/>
        <v>1548768</v>
      </c>
      <c r="F359" s="10">
        <f t="shared" si="57"/>
        <v>2633664</v>
      </c>
      <c r="G359" s="10">
        <f t="shared" si="57"/>
        <v>1317807</v>
      </c>
      <c r="H359" s="11">
        <f t="shared" si="58"/>
        <v>1.9985202689012882</v>
      </c>
      <c r="I359" s="37">
        <f t="shared" si="59"/>
        <v>38.168241434887399</v>
      </c>
      <c r="J359" s="12">
        <f t="shared" si="60"/>
        <v>1.7004896795388333</v>
      </c>
      <c r="K359" s="31">
        <f t="shared" si="61"/>
        <v>44.201960784313727</v>
      </c>
      <c r="L359" s="13">
        <f t="shared" si="54"/>
        <v>54.370835347038152</v>
      </c>
    </row>
    <row r="360" spans="1:16" x14ac:dyDescent="0.2">
      <c r="A360" s="9" t="str">
        <f t="shared" si="55"/>
        <v>Oct-16</v>
      </c>
      <c r="B360" s="1">
        <f t="shared" si="56"/>
        <v>3109</v>
      </c>
      <c r="C360" s="1">
        <f t="shared" si="56"/>
        <v>138079</v>
      </c>
      <c r="D360" s="1">
        <f t="shared" si="56"/>
        <v>4280449</v>
      </c>
      <c r="E360" s="10">
        <f t="shared" si="57"/>
        <v>1750644</v>
      </c>
      <c r="F360" s="10">
        <f t="shared" si="57"/>
        <v>3004062</v>
      </c>
      <c r="G360" s="10">
        <f t="shared" si="57"/>
        <v>1516027</v>
      </c>
      <c r="H360" s="11">
        <f t="shared" si="58"/>
        <v>1.9815359488980078</v>
      </c>
      <c r="I360" s="37">
        <f t="shared" si="59"/>
        <v>40.89860666486156</v>
      </c>
      <c r="J360" s="12">
        <f t="shared" si="60"/>
        <v>1.7159753782036782</v>
      </c>
      <c r="K360" s="31">
        <f t="shared" si="61"/>
        <v>44.412672885172078</v>
      </c>
      <c r="L360" s="13">
        <f t="shared" si="54"/>
        <v>62.017539205568418</v>
      </c>
    </row>
    <row r="361" spans="1:16" x14ac:dyDescent="0.2">
      <c r="A361" s="9" t="str">
        <f t="shared" si="55"/>
        <v>Nov-16</v>
      </c>
      <c r="B361" s="1">
        <f t="shared" si="56"/>
        <v>3105</v>
      </c>
      <c r="C361" s="1">
        <f t="shared" si="56"/>
        <v>139527</v>
      </c>
      <c r="D361" s="1">
        <f t="shared" si="56"/>
        <v>4185810</v>
      </c>
      <c r="E361" s="10">
        <f t="shared" si="57"/>
        <v>1967181</v>
      </c>
      <c r="F361" s="10">
        <f t="shared" si="57"/>
        <v>3265113</v>
      </c>
      <c r="G361" s="10">
        <f t="shared" si="57"/>
        <v>1736249</v>
      </c>
      <c r="H361" s="11">
        <f t="shared" si="58"/>
        <v>1.8805557267419593</v>
      </c>
      <c r="I361" s="37">
        <f t="shared" si="59"/>
        <v>46.996423631268499</v>
      </c>
      <c r="J361" s="12">
        <f t="shared" si="60"/>
        <v>1.6597928711186209</v>
      </c>
      <c r="K361" s="31">
        <f t="shared" si="61"/>
        <v>44.936231884057968</v>
      </c>
      <c r="L361" s="13">
        <f t="shared" si="54"/>
        <v>67.406822325275286</v>
      </c>
    </row>
    <row r="362" spans="1:16" x14ac:dyDescent="0.2">
      <c r="A362" s="9" t="str">
        <f t="shared" si="55"/>
        <v>Dec-16</v>
      </c>
      <c r="B362" s="1">
        <f t="shared" si="56"/>
        <v>3089</v>
      </c>
      <c r="C362" s="1">
        <f t="shared" si="56"/>
        <v>138593</v>
      </c>
      <c r="D362" s="1">
        <f t="shared" si="56"/>
        <v>4296383</v>
      </c>
      <c r="E362" s="10">
        <f t="shared" si="57"/>
        <v>2115048</v>
      </c>
      <c r="F362" s="10">
        <f t="shared" si="57"/>
        <v>3983330</v>
      </c>
      <c r="G362" s="10">
        <f t="shared" si="57"/>
        <v>2014459</v>
      </c>
      <c r="H362" s="11">
        <f t="shared" si="58"/>
        <v>1.9773696064303121</v>
      </c>
      <c r="I362" s="37">
        <f t="shared" si="59"/>
        <v>49.228572033731631</v>
      </c>
      <c r="J362" s="12">
        <f t="shared" si="60"/>
        <v>1.883328416187245</v>
      </c>
      <c r="K362" s="31">
        <f t="shared" si="61"/>
        <v>44.8666235027517</v>
      </c>
      <c r="L362" s="13">
        <f t="shared" si="54"/>
        <v>82.234096514558232</v>
      </c>
    </row>
    <row r="363" spans="1:16" x14ac:dyDescent="0.2">
      <c r="A363" s="9" t="str">
        <f t="shared" si="55"/>
        <v>Jan-17</v>
      </c>
      <c r="B363" s="1">
        <f t="shared" si="56"/>
        <v>3101</v>
      </c>
      <c r="C363" s="1">
        <f t="shared" si="56"/>
        <v>139747</v>
      </c>
      <c r="D363" s="1">
        <f t="shared" si="56"/>
        <v>4332157</v>
      </c>
      <c r="E363" s="10">
        <f t="shared" si="57"/>
        <v>2477360</v>
      </c>
      <c r="F363" s="10">
        <f t="shared" si="57"/>
        <v>4899455</v>
      </c>
      <c r="G363" s="10">
        <f t="shared" si="57"/>
        <v>2280005</v>
      </c>
      <c r="H363" s="11">
        <f t="shared" si="58"/>
        <v>2.148879059475747</v>
      </c>
      <c r="I363" s="37">
        <f t="shared" si="59"/>
        <v>57.185369782304747</v>
      </c>
      <c r="J363" s="12">
        <f t="shared" si="60"/>
        <v>1.9776919785578195</v>
      </c>
      <c r="K363" s="31">
        <f t="shared" si="61"/>
        <v>45.065140277329895</v>
      </c>
      <c r="L363" s="13">
        <f t="shared" ref="L363:L368" si="62">IF(OR(F$363="C",F363="C"),"C",100*F363/F$363)</f>
        <v>100</v>
      </c>
    </row>
    <row r="364" spans="1:16" x14ac:dyDescent="0.2">
      <c r="A364" s="9" t="str">
        <f t="shared" si="55"/>
        <v>Feb-17</v>
      </c>
      <c r="B364" s="1">
        <f t="shared" si="56"/>
        <v>3102</v>
      </c>
      <c r="C364" s="1">
        <f t="shared" si="56"/>
        <v>140258</v>
      </c>
      <c r="D364" s="1">
        <f t="shared" si="56"/>
        <v>3927224</v>
      </c>
      <c r="E364" s="10">
        <f t="shared" si="57"/>
        <v>2238725</v>
      </c>
      <c r="F364" s="10">
        <f t="shared" si="57"/>
        <v>3949127</v>
      </c>
      <c r="G364" s="10">
        <f t="shared" si="57"/>
        <v>2051122</v>
      </c>
      <c r="H364" s="11">
        <f t="shared" si="58"/>
        <v>1.9253496379054975</v>
      </c>
      <c r="I364" s="37">
        <f t="shared" si="59"/>
        <v>57.005279046980768</v>
      </c>
      <c r="J364" s="12">
        <f t="shared" si="60"/>
        <v>1.7640071915934292</v>
      </c>
      <c r="K364" s="31">
        <f t="shared" si="61"/>
        <v>45.215344938749197</v>
      </c>
      <c r="L364" s="13">
        <f t="shared" si="62"/>
        <v>80.603393642762313</v>
      </c>
    </row>
    <row r="365" spans="1:16" x14ac:dyDescent="0.2">
      <c r="A365" s="9" t="str">
        <f t="shared" si="55"/>
        <v>Mar-17</v>
      </c>
      <c r="B365" s="1">
        <f t="shared" si="56"/>
        <v>3096</v>
      </c>
      <c r="C365" s="1">
        <f t="shared" si="56"/>
        <v>139933</v>
      </c>
      <c r="D365" s="1">
        <f t="shared" si="56"/>
        <v>4337923</v>
      </c>
      <c r="E365" s="10">
        <f t="shared" si="57"/>
        <v>2300387</v>
      </c>
      <c r="F365" s="10">
        <f t="shared" si="57"/>
        <v>3866041</v>
      </c>
      <c r="G365" s="10">
        <f t="shared" si="57"/>
        <v>2046863</v>
      </c>
      <c r="H365" s="11">
        <f t="shared" ref="H365" si="63">IF(F365=0,"-",IF(OR(F365="C",G365="C"),"C",F365/G365))</f>
        <v>1.8887639280205857</v>
      </c>
      <c r="I365" s="37">
        <f t="shared" ref="I365" si="64">IF(D365=0,"-",IF(E365="C","C",100*E365/D365))</f>
        <v>53.029687248943794</v>
      </c>
      <c r="J365" s="12">
        <f t="shared" ref="J365" si="65">IF(OR(F365="C",E365="C"),"C",F365/E365)</f>
        <v>1.6806046113110533</v>
      </c>
      <c r="K365" s="31">
        <f t="shared" ref="K365" si="66">C365/B365</f>
        <v>45.197997416020669</v>
      </c>
      <c r="L365" s="13">
        <f t="shared" si="62"/>
        <v>78.90757237284555</v>
      </c>
    </row>
    <row r="366" spans="1:16" x14ac:dyDescent="0.2">
      <c r="A366" s="9" t="str">
        <f t="shared" si="55"/>
        <v>Apr-17</v>
      </c>
      <c r="B366" s="1">
        <f t="shared" si="56"/>
        <v>3099</v>
      </c>
      <c r="C366" s="1">
        <f t="shared" si="56"/>
        <v>140111</v>
      </c>
      <c r="D366" s="1">
        <f t="shared" si="56"/>
        <v>4203330</v>
      </c>
      <c r="E366" s="10">
        <f t="shared" si="57"/>
        <v>1949996</v>
      </c>
      <c r="F366" s="10">
        <f t="shared" si="57"/>
        <v>3462094</v>
      </c>
      <c r="G366" s="10">
        <f t="shared" si="57"/>
        <v>1761223</v>
      </c>
      <c r="H366" s="11">
        <f t="shared" ref="H366" si="67">IF(F366=0,"-",IF(OR(F366="C",G366="C"),"C",F366/G366))</f>
        <v>1.9657329026477623</v>
      </c>
      <c r="I366" s="37">
        <f t="shared" ref="I366" si="68">IF(D366=0,"-",IF(E366="C","C",100*E366/D366))</f>
        <v>46.391694204357023</v>
      </c>
      <c r="J366" s="12">
        <f t="shared" ref="J366" si="69">IF(OR(F366="C",E366="C"),"C",F366/E366)</f>
        <v>1.7754364624337691</v>
      </c>
      <c r="K366" s="31">
        <f t="shared" ref="K366" si="70">C366/B366</f>
        <v>45.211681187479833</v>
      </c>
      <c r="L366" s="13">
        <f t="shared" si="62"/>
        <v>70.66283903005538</v>
      </c>
    </row>
    <row r="367" spans="1:16" x14ac:dyDescent="0.2">
      <c r="A367" s="9" t="str">
        <f t="shared" si="55"/>
        <v>May-17</v>
      </c>
      <c r="B367" s="1">
        <f t="shared" si="56"/>
        <v>3042</v>
      </c>
      <c r="C367" s="1">
        <f t="shared" si="56"/>
        <v>135336</v>
      </c>
      <c r="D367" s="1">
        <f t="shared" si="56"/>
        <v>4195416</v>
      </c>
      <c r="E367" s="10">
        <f t="shared" si="57"/>
        <v>1550487</v>
      </c>
      <c r="F367" s="10">
        <f t="shared" si="57"/>
        <v>2500827</v>
      </c>
      <c r="G367" s="10">
        <f t="shared" si="57"/>
        <v>1253853</v>
      </c>
      <c r="H367" s="11">
        <f t="shared" ref="H367" si="71">IF(F367=0,"-",IF(OR(F367="C",G367="C"),"C",F367/G367))</f>
        <v>1.9945137109374065</v>
      </c>
      <c r="I367" s="37">
        <f t="shared" ref="I367" si="72">IF(D367=0,"-",IF(E367="C","C",100*E367/D367))</f>
        <v>36.956692733211675</v>
      </c>
      <c r="J367" s="12">
        <f t="shared" ref="J367" si="73">IF(OR(F367="C",E367="C"),"C",F367/E367)</f>
        <v>1.6129300019929222</v>
      </c>
      <c r="K367" s="31">
        <f t="shared" ref="K367" si="74">C367/B367</f>
        <v>44.489151873767256</v>
      </c>
      <c r="L367" s="13">
        <f t="shared" si="62"/>
        <v>51.042962941796588</v>
      </c>
    </row>
    <row r="368" spans="1:16" x14ac:dyDescent="0.2">
      <c r="A368" s="9" t="str">
        <f t="shared" si="55"/>
        <v>Jun-17</v>
      </c>
      <c r="B368" s="1">
        <f t="shared" si="56"/>
        <v>3043</v>
      </c>
      <c r="C368" s="1">
        <f t="shared" si="56"/>
        <v>135053</v>
      </c>
      <c r="D368" s="1">
        <f t="shared" si="56"/>
        <v>4051590</v>
      </c>
      <c r="E368" s="10">
        <f t="shared" si="57"/>
        <v>1407028</v>
      </c>
      <c r="F368" s="10">
        <f t="shared" si="57"/>
        <v>2309165</v>
      </c>
      <c r="G368" s="10">
        <f t="shared" si="57"/>
        <v>1138631</v>
      </c>
      <c r="H368" s="11">
        <f t="shared" ref="H368" si="75">IF(F368=0,"-",IF(OR(F368="C",G368="C"),"C",F368/G368))</f>
        <v>2.0280187347788705</v>
      </c>
      <c r="I368" s="37">
        <f t="shared" ref="I368" si="76">IF(D368=0,"-",IF(E368="C","C",100*E368/D368))</f>
        <v>34.727798222426259</v>
      </c>
      <c r="J368" s="12">
        <f t="shared" ref="J368" si="77">IF(OR(F368="C",E368="C"),"C",F368/E368)</f>
        <v>1.6411649235125385</v>
      </c>
      <c r="K368" s="31">
        <f t="shared" ref="K368" si="78">C368/B368</f>
        <v>44.381531383503123</v>
      </c>
      <c r="L368" s="13">
        <f t="shared" si="62"/>
        <v>47.131058454460749</v>
      </c>
    </row>
    <row r="369" spans="1:16" x14ac:dyDescent="0.2">
      <c r="A369" s="9" t="str">
        <f t="shared" si="55"/>
        <v>Jul-17</v>
      </c>
      <c r="B369" s="1">
        <f t="shared" si="56"/>
        <v>2966</v>
      </c>
      <c r="C369" s="1">
        <f t="shared" si="56"/>
        <v>133320</v>
      </c>
      <c r="D369" s="1">
        <f t="shared" si="56"/>
        <v>4132920</v>
      </c>
      <c r="E369" s="10">
        <f t="shared" si="57"/>
        <v>1535994</v>
      </c>
      <c r="F369" s="10">
        <f t="shared" si="57"/>
        <v>2673433</v>
      </c>
      <c r="G369" s="10">
        <f t="shared" si="57"/>
        <v>1291905</v>
      </c>
      <c r="H369" s="11">
        <f t="shared" ref="H369" si="79">IF(F369=0,"-",IF(OR(F369="C",G369="C"),"C",F369/G369))</f>
        <v>2.0693727479961761</v>
      </c>
      <c r="I369" s="37">
        <f t="shared" ref="I369" si="80">IF(D369=0,"-",IF(E369="C","C",100*E369/D369))</f>
        <v>37.164861647455069</v>
      </c>
      <c r="J369" s="12">
        <f t="shared" ref="J369" si="81">IF(OR(F369="C",E369="C"),"C",F369/E369)</f>
        <v>1.7405230749599283</v>
      </c>
      <c r="K369" s="31">
        <f t="shared" ref="K369" si="82">C369/B369</f>
        <v>44.949426837491572</v>
      </c>
      <c r="L369" s="13">
        <f t="shared" ref="L369" si="83">IF(OR(F$363="C",F369="C"),"C",100*F369/F$363)</f>
        <v>54.565926210160107</v>
      </c>
    </row>
    <row r="370" spans="1:16" x14ac:dyDescent="0.2">
      <c r="A370" s="9" t="str">
        <f t="shared" si="55"/>
        <v>Aug-17</v>
      </c>
      <c r="B370" s="1">
        <f t="shared" si="56"/>
        <v>2954</v>
      </c>
      <c r="C370" s="1">
        <f t="shared" si="56"/>
        <v>132883</v>
      </c>
      <c r="D370" s="1">
        <f t="shared" si="56"/>
        <v>4119373</v>
      </c>
      <c r="E370" s="10">
        <f t="shared" si="57"/>
        <v>1468554</v>
      </c>
      <c r="F370" s="10">
        <f t="shared" si="57"/>
        <v>2440597</v>
      </c>
      <c r="G370" s="10">
        <f t="shared" si="57"/>
        <v>1201490</v>
      </c>
      <c r="H370" s="11">
        <f t="shared" ref="H370" si="84">IF(F370=0,"-",IF(OR(F370="C",G370="C"),"C",F370/G370))</f>
        <v>2.0313086251238044</v>
      </c>
      <c r="I370" s="37">
        <f t="shared" ref="I370" si="85">IF(D370=0,"-",IF(E370="C","C",100*E370/D370))</f>
        <v>35.649939930178697</v>
      </c>
      <c r="J370" s="12">
        <f t="shared" ref="J370" si="86">IF(OR(F370="C",E370="C"),"C",F370/E370)</f>
        <v>1.6619048397266971</v>
      </c>
      <c r="K370" s="31">
        <f t="shared" ref="K370" si="87">C370/B370</f>
        <v>44.984089370345295</v>
      </c>
      <c r="L370" s="13">
        <f t="shared" ref="L370" si="88">IF(OR(F$363="C",F370="C"),"C",100*F370/F$363)</f>
        <v>49.813642537792468</v>
      </c>
    </row>
    <row r="371" spans="1:16" x14ac:dyDescent="0.2">
      <c r="A371" s="9" t="str">
        <f t="shared" si="55"/>
        <v>Sep-17</v>
      </c>
      <c r="B371" s="1">
        <f t="shared" si="56"/>
        <v>2995</v>
      </c>
      <c r="C371" s="1">
        <f t="shared" si="56"/>
        <v>133891</v>
      </c>
      <c r="D371" s="1">
        <f t="shared" si="56"/>
        <v>4016730</v>
      </c>
      <c r="E371" s="10">
        <f t="shared" si="57"/>
        <v>1547142</v>
      </c>
      <c r="F371" s="10">
        <f t="shared" si="57"/>
        <v>2669511</v>
      </c>
      <c r="G371" s="10">
        <f t="shared" si="57"/>
        <v>1313630</v>
      </c>
      <c r="H371" s="11">
        <f t="shared" ref="H371" si="89">IF(F371=0,"-",IF(OR(F371="C",G371="C"),"C",F371/G371))</f>
        <v>2.0321635468130297</v>
      </c>
      <c r="I371" s="37">
        <f t="shared" ref="I371" si="90">IF(D371=0,"-",IF(E371="C","C",100*E371/D371))</f>
        <v>38.517450762187153</v>
      </c>
      <c r="J371" s="12">
        <f t="shared" ref="J371" si="91">IF(OR(F371="C",E371="C"),"C",F371/E371)</f>
        <v>1.7254466622973199</v>
      </c>
      <c r="K371" s="31">
        <f t="shared" ref="K371" si="92">C371/B371</f>
        <v>44.70484140233723</v>
      </c>
      <c r="L371" s="13">
        <f t="shared" ref="L371" si="93">IF(OR(F$363="C",F371="C"),"C",100*F371/F$363)</f>
        <v>54.485876490344332</v>
      </c>
    </row>
    <row r="372" spans="1:16" x14ac:dyDescent="0.2">
      <c r="A372" s="9" t="str">
        <f t="shared" si="55"/>
        <v>Oct-17</v>
      </c>
      <c r="B372" s="1">
        <f t="shared" si="56"/>
        <v>3040</v>
      </c>
      <c r="C372" s="1">
        <f t="shared" si="56"/>
        <v>140335</v>
      </c>
      <c r="D372" s="1">
        <f t="shared" si="56"/>
        <v>4350385</v>
      </c>
      <c r="E372" s="10">
        <f t="shared" si="57"/>
        <v>1819984</v>
      </c>
      <c r="F372" s="10">
        <f t="shared" si="57"/>
        <v>3146797</v>
      </c>
      <c r="G372" s="10">
        <f t="shared" si="57"/>
        <v>1601968</v>
      </c>
      <c r="H372" s="11">
        <f t="shared" ref="H372" si="94">IF(F372=0,"-",IF(OR(F372="C",G372="C"),"C",F372/G372))</f>
        <v>1.9643319966441277</v>
      </c>
      <c r="I372" s="37">
        <f t="shared" ref="I372" si="95">IF(D372=0,"-",IF(E372="C","C",100*E372/D372))</f>
        <v>41.835010004861637</v>
      </c>
      <c r="J372" s="12">
        <f t="shared" ref="J372" si="96">IF(OR(F372="C",E372="C"),"C",F372/E372)</f>
        <v>1.7290245408750846</v>
      </c>
      <c r="K372" s="31">
        <f t="shared" ref="K372" si="97">C372/B372</f>
        <v>46.162828947368418</v>
      </c>
      <c r="L372" s="13">
        <f t="shared" ref="L372" si="98">IF(OR(F$363="C",F372="C"),"C",100*F372/F$363)</f>
        <v>64.227490608649333</v>
      </c>
    </row>
    <row r="373" spans="1:16" x14ac:dyDescent="0.2">
      <c r="A373" s="9" t="str">
        <f t="shared" si="55"/>
        <v>Nov-17</v>
      </c>
      <c r="B373" s="1">
        <f t="shared" si="56"/>
        <v>3053</v>
      </c>
      <c r="C373" s="1">
        <f t="shared" si="56"/>
        <v>139716</v>
      </c>
      <c r="D373" s="1">
        <f t="shared" si="56"/>
        <v>4191480</v>
      </c>
      <c r="E373" s="10">
        <f t="shared" si="57"/>
        <v>2036430</v>
      </c>
      <c r="F373" s="10">
        <f t="shared" si="57"/>
        <v>3405683</v>
      </c>
      <c r="G373" s="10">
        <f t="shared" si="57"/>
        <v>1800758</v>
      </c>
      <c r="H373" s="11">
        <f t="shared" ref="H373" si="99">IF(F373=0,"-",IF(OR(F373="C",G373="C"),"C",F373/G373))</f>
        <v>1.8912496848549334</v>
      </c>
      <c r="I373" s="37">
        <f t="shared" ref="I373" si="100">IF(D373=0,"-",IF(E373="C","C",100*E373/D373))</f>
        <v>48.584986687279908</v>
      </c>
      <c r="J373" s="12">
        <f t="shared" ref="J373" si="101">IF(OR(F373="C",E373="C"),"C",F373/E373)</f>
        <v>1.6723791144306457</v>
      </c>
      <c r="K373" s="31">
        <f t="shared" ref="K373" si="102">C373/B373</f>
        <v>45.7635113003603</v>
      </c>
      <c r="L373" s="13">
        <f>IF(OR(F$363="C",F373="C"),"C",100*F373/F$363)</f>
        <v>69.511466071226295</v>
      </c>
    </row>
    <row r="374" spans="1:16" x14ac:dyDescent="0.2">
      <c r="A374" s="9" t="str">
        <f t="shared" si="55"/>
        <v>Dec-17</v>
      </c>
      <c r="B374" s="1">
        <f t="shared" si="56"/>
        <v>3070</v>
      </c>
      <c r="C374" s="1">
        <f t="shared" si="56"/>
        <v>139790</v>
      </c>
      <c r="D374" s="1">
        <f t="shared" si="56"/>
        <v>4333490</v>
      </c>
      <c r="E374" s="10">
        <f t="shared" si="57"/>
        <v>2186146</v>
      </c>
      <c r="F374" s="10">
        <f t="shared" si="57"/>
        <v>4141700</v>
      </c>
      <c r="G374" s="10">
        <f t="shared" si="57"/>
        <v>2045989</v>
      </c>
      <c r="H374" s="11">
        <f t="shared" ref="H374" si="103">IF(F374=0,"-",IF(OR(F374="C",G374="C"),"C",F374/G374))</f>
        <v>2.0243021834428241</v>
      </c>
      <c r="I374" s="37">
        <f t="shared" ref="I374" si="104">IF(D374=0,"-",IF(E374="C","C",100*E374/D374))</f>
        <v>50.447699198567435</v>
      </c>
      <c r="J374" s="12">
        <f t="shared" ref="J374" si="105">IF(OR(F374="C",E374="C"),"C",F374/E374)</f>
        <v>1.8945212259382493</v>
      </c>
      <c r="K374" s="31">
        <f t="shared" ref="K374" si="106">C374/B374</f>
        <v>45.534201954397396</v>
      </c>
      <c r="L374" s="13">
        <f>IF(OR(F$363="C",F374="C"),"C",100*F374/F$363)</f>
        <v>84.533892034930417</v>
      </c>
    </row>
    <row r="375" spans="1:16" x14ac:dyDescent="0.2">
      <c r="A375" s="9" t="str">
        <f t="shared" si="55"/>
        <v>Jan-18</v>
      </c>
      <c r="B375" s="1">
        <f t="shared" ref="B375:D394" si="107">B186</f>
        <v>3067</v>
      </c>
      <c r="C375" s="1">
        <f t="shared" si="107"/>
        <v>140169</v>
      </c>
      <c r="D375" s="1">
        <f t="shared" si="107"/>
        <v>4345239</v>
      </c>
      <c r="E375" s="10">
        <f t="shared" ref="E375:G394" si="108">IF(TEXT(E186,0)="C","C",E186)</f>
        <v>2549593</v>
      </c>
      <c r="F375" s="10">
        <f t="shared" si="108"/>
        <v>4969120</v>
      </c>
      <c r="G375" s="10">
        <f t="shared" si="108"/>
        <v>2279108</v>
      </c>
      <c r="H375" s="11">
        <f t="shared" ref="H375" si="109">IF(F375=0,"-",IF(OR(F375="C",G375="C"),"C",F375/G375))</f>
        <v>2.1802915877615279</v>
      </c>
      <c r="I375" s="37">
        <f t="shared" ref="I375" si="110">IF(D375=0,"-",IF(E375="C","C",100*E375/D375))</f>
        <v>58.675552714131491</v>
      </c>
      <c r="J375" s="12">
        <f t="shared" ref="J375" si="111">IF(OR(F375="C",E375="C"),"C",F375/E375)</f>
        <v>1.94898558318916</v>
      </c>
      <c r="K375" s="31">
        <f t="shared" ref="K375" si="112">C375/B375</f>
        <v>45.702314965764593</v>
      </c>
      <c r="L375" s="13">
        <f t="shared" ref="L375:L380" si="113">IF(OR(F$375="C",F375="C"),"C",100*F375/F$375)</f>
        <v>100</v>
      </c>
    </row>
    <row r="376" spans="1:16" x14ac:dyDescent="0.2">
      <c r="A376" s="9" t="str">
        <f t="shared" si="55"/>
        <v>Feb-18</v>
      </c>
      <c r="B376" s="1">
        <f t="shared" si="107"/>
        <v>3067</v>
      </c>
      <c r="C376" s="1">
        <f t="shared" si="107"/>
        <v>140663</v>
      </c>
      <c r="D376" s="1">
        <f t="shared" si="107"/>
        <v>3938564</v>
      </c>
      <c r="E376" s="10">
        <f t="shared" si="108"/>
        <v>2263356</v>
      </c>
      <c r="F376" s="10">
        <f t="shared" si="108"/>
        <v>4030944</v>
      </c>
      <c r="G376" s="10">
        <f t="shared" si="108"/>
        <v>2141136</v>
      </c>
      <c r="H376" s="11">
        <f t="shared" ref="H376" si="114">IF(F376=0,"-",IF(OR(F376="C",G376="C"),"C",F376/G376))</f>
        <v>1.8826193198376937</v>
      </c>
      <c r="I376" s="37">
        <f t="shared" ref="I376" si="115">IF(D376=0,"-",IF(E376="C","C",100*E376/D376))</f>
        <v>57.466528409846838</v>
      </c>
      <c r="J376" s="12">
        <f t="shared" ref="J376" si="116">IF(OR(F376="C",E376="C"),"C",F376/E376)</f>
        <v>1.780958894667918</v>
      </c>
      <c r="K376" s="31">
        <f t="shared" ref="K376" si="117">C376/B376</f>
        <v>45.863384414737531</v>
      </c>
      <c r="L376" s="13">
        <f t="shared" si="113"/>
        <v>81.119876356376977</v>
      </c>
    </row>
    <row r="377" spans="1:16" x14ac:dyDescent="0.2">
      <c r="A377" s="9" t="str">
        <f t="shared" si="55"/>
        <v>Mar-18</v>
      </c>
      <c r="B377" s="1">
        <f t="shared" si="107"/>
        <v>3063</v>
      </c>
      <c r="C377" s="1">
        <f t="shared" si="107"/>
        <v>140872</v>
      </c>
      <c r="D377" s="1">
        <f t="shared" si="107"/>
        <v>4367032</v>
      </c>
      <c r="E377" s="10">
        <f t="shared" si="108"/>
        <v>2390605</v>
      </c>
      <c r="F377" s="10">
        <f t="shared" si="108"/>
        <v>4176455</v>
      </c>
      <c r="G377" s="10">
        <f t="shared" si="108"/>
        <v>2205955</v>
      </c>
      <c r="H377" s="11">
        <f t="shared" ref="H377" si="118">IF(F377=0,"-",IF(OR(F377="C",G377="C"),"C",F377/G377))</f>
        <v>1.8932639151750603</v>
      </c>
      <c r="I377" s="37">
        <f t="shared" ref="I377" si="119">IF(D377=0,"-",IF(E377="C","C",100*E377/D377))</f>
        <v>54.742099439619402</v>
      </c>
      <c r="J377" s="12">
        <f t="shared" ref="J377" si="120">IF(OR(F377="C",E377="C"),"C",F377/E377)</f>
        <v>1.7470284718721829</v>
      </c>
      <c r="K377" s="31">
        <f t="shared" ref="K377" si="121">C377/B377</f>
        <v>45.991511589944501</v>
      </c>
      <c r="L377" s="13">
        <f t="shared" si="113"/>
        <v>84.048181569372446</v>
      </c>
    </row>
    <row r="378" spans="1:16" x14ac:dyDescent="0.2">
      <c r="A378" s="9" t="str">
        <f t="shared" si="55"/>
        <v>Apr-18</v>
      </c>
      <c r="B378" s="1">
        <f t="shared" si="107"/>
        <v>3056</v>
      </c>
      <c r="C378" s="1">
        <f t="shared" si="107"/>
        <v>140183</v>
      </c>
      <c r="D378" s="1">
        <f t="shared" si="107"/>
        <v>4205490</v>
      </c>
      <c r="E378" s="10">
        <f t="shared" si="108"/>
        <v>1926416</v>
      </c>
      <c r="F378" s="10">
        <f t="shared" si="108"/>
        <v>3430091</v>
      </c>
      <c r="G378" s="10">
        <f t="shared" si="108"/>
        <v>1765164</v>
      </c>
      <c r="H378" s="11">
        <f t="shared" ref="H378" si="122">IF(F378=0,"-",IF(OR(F378="C",G378="C"),"C",F378/G378))</f>
        <v>1.9432137750373337</v>
      </c>
      <c r="I378" s="37">
        <f t="shared" ref="I378" si="123">IF(D378=0,"-",IF(E378="C","C",100*E378/D378))</f>
        <v>45.807171102535023</v>
      </c>
      <c r="J378" s="12">
        <f t="shared" ref="J378" si="124">IF(OR(F378="C",E378="C"),"C",F378/E378)</f>
        <v>1.7805557055173959</v>
      </c>
      <c r="K378" s="31">
        <f t="shared" ref="K378" si="125">C378/B378</f>
        <v>45.871400523560212</v>
      </c>
      <c r="L378" s="13">
        <f t="shared" si="113"/>
        <v>69.028137778922627</v>
      </c>
    </row>
    <row r="379" spans="1:16" x14ac:dyDescent="0.2">
      <c r="A379" s="9" t="str">
        <f t="shared" si="55"/>
        <v>May-18</v>
      </c>
      <c r="B379" s="1">
        <f t="shared" si="107"/>
        <v>3028</v>
      </c>
      <c r="C379" s="1">
        <f t="shared" si="107"/>
        <v>136442</v>
      </c>
      <c r="D379" s="1">
        <f t="shared" si="107"/>
        <v>4229702</v>
      </c>
      <c r="E379" s="10">
        <f t="shared" si="108"/>
        <v>1587387</v>
      </c>
      <c r="F379" s="10">
        <f t="shared" si="108"/>
        <v>2541156</v>
      </c>
      <c r="G379" s="10">
        <f t="shared" si="108"/>
        <v>1278308</v>
      </c>
      <c r="H379" s="11">
        <f t="shared" ref="H379" si="126">IF(F379=0,"-",IF(OR(F379="C",G379="C"),"C",F379/G379))</f>
        <v>1.9879058880958267</v>
      </c>
      <c r="I379" s="37">
        <f t="shared" ref="I379" si="127">IF(D379=0,"-",IF(E379="C","C",100*E379/D379))</f>
        <v>37.529523356491779</v>
      </c>
      <c r="J379" s="12">
        <f t="shared" ref="J379" si="128">IF(OR(F379="C",E379="C"),"C",F379/E379)</f>
        <v>1.6008421386845173</v>
      </c>
      <c r="K379" s="31">
        <f t="shared" ref="K379" si="129">C379/B379</f>
        <v>45.060105680317044</v>
      </c>
      <c r="L379" s="13">
        <f t="shared" si="113"/>
        <v>51.138954181021994</v>
      </c>
    </row>
    <row r="380" spans="1:16" x14ac:dyDescent="0.2">
      <c r="A380" s="9" t="str">
        <f t="shared" si="55"/>
        <v>Jun-18</v>
      </c>
      <c r="B380" s="1">
        <f t="shared" si="107"/>
        <v>2968</v>
      </c>
      <c r="C380" s="1">
        <f t="shared" si="107"/>
        <v>134757</v>
      </c>
      <c r="D380" s="1">
        <f t="shared" si="107"/>
        <v>4042710</v>
      </c>
      <c r="E380" s="10">
        <f t="shared" si="108"/>
        <v>1382749</v>
      </c>
      <c r="F380" s="10">
        <f t="shared" si="108"/>
        <v>2267738</v>
      </c>
      <c r="G380" s="10">
        <f t="shared" si="108"/>
        <v>1144657</v>
      </c>
      <c r="H380" s="11">
        <f t="shared" ref="H380" si="130">IF(F380=0,"-",IF(OR(F380="C",G380="C"),"C",F380/G380))</f>
        <v>1.9811506853144654</v>
      </c>
      <c r="I380" s="37">
        <f t="shared" ref="I380" si="131">IF(D380=0,"-",IF(E380="C","C",100*E380/D380))</f>
        <v>34.203516947789971</v>
      </c>
      <c r="J380" s="12">
        <f t="shared" ref="J380" si="132">IF(OR(F380="C",E380="C"),"C",F380/E380)</f>
        <v>1.6400214355606115</v>
      </c>
      <c r="K380" s="31">
        <f t="shared" ref="K380" si="133">C380/B380</f>
        <v>45.403301886792455</v>
      </c>
      <c r="L380" s="13">
        <f t="shared" si="113"/>
        <v>45.636611713945328</v>
      </c>
    </row>
    <row r="382" spans="1:16" x14ac:dyDescent="0.2">
      <c r="A382" s="14" t="s">
        <v>7</v>
      </c>
      <c r="P382" s="1"/>
    </row>
    <row r="383" spans="1:16" x14ac:dyDescent="0.2">
      <c r="A383" s="15" t="str">
        <f t="shared" ref="A383:A414" si="134">TEXT(A18,"mmm-yy")</f>
        <v>Jan-04</v>
      </c>
      <c r="B383" s="8">
        <f t="shared" ref="B383:D402" si="135">B18-B6</f>
        <v>-21</v>
      </c>
      <c r="C383" s="1">
        <f t="shared" si="135"/>
        <v>1829</v>
      </c>
      <c r="D383" s="1">
        <f t="shared" si="135"/>
        <v>56699</v>
      </c>
      <c r="E383" s="10">
        <f t="shared" ref="E383:G402" si="136">IF(OR(E18="C",E6="C"),"C",E18-E6)</f>
        <v>90217</v>
      </c>
      <c r="F383" s="10">
        <f t="shared" si="136"/>
        <v>214407</v>
      </c>
      <c r="G383" s="10">
        <f t="shared" si="136"/>
        <v>59040</v>
      </c>
      <c r="H383" s="11">
        <f t="shared" ref="H383:J402" si="137">IF(OR(H207="C",H195="C"),"C",H207-H195)</f>
        <v>4.7151736533978195E-2</v>
      </c>
      <c r="I383" s="12">
        <f t="shared" si="137"/>
        <v>1.5972950001194661</v>
      </c>
      <c r="J383" s="12">
        <f t="shared" si="137"/>
        <v>1.440329838753307E-2</v>
      </c>
      <c r="K383" s="12">
        <f t="shared" ref="K383:K414" si="138">K207-K195</f>
        <v>0.92021632834833156</v>
      </c>
    </row>
    <row r="384" spans="1:16" x14ac:dyDescent="0.2">
      <c r="A384" s="15" t="str">
        <f t="shared" si="134"/>
        <v>Feb-04</v>
      </c>
      <c r="B384" s="8">
        <f t="shared" si="135"/>
        <v>-21</v>
      </c>
      <c r="C384" s="1">
        <f t="shared" si="135"/>
        <v>839</v>
      </c>
      <c r="D384" s="1">
        <f t="shared" si="135"/>
        <v>148959</v>
      </c>
      <c r="E384" s="10">
        <f t="shared" si="136"/>
        <v>75405</v>
      </c>
      <c r="F384" s="10">
        <f t="shared" si="136"/>
        <v>95085</v>
      </c>
      <c r="G384" s="10">
        <f t="shared" si="136"/>
        <v>91457</v>
      </c>
      <c r="H384" s="11">
        <f t="shared" si="137"/>
        <v>-4.2814166887023442E-2</v>
      </c>
      <c r="I384" s="12">
        <f t="shared" si="137"/>
        <v>7.5194195314857382E-2</v>
      </c>
      <c r="J384" s="12">
        <f t="shared" si="137"/>
        <v>-2.1599710303749298E-2</v>
      </c>
      <c r="K384" s="12">
        <f t="shared" si="138"/>
        <v>0.58391648686544073</v>
      </c>
    </row>
    <row r="385" spans="1:11" x14ac:dyDescent="0.2">
      <c r="A385" s="15" t="str">
        <f t="shared" si="134"/>
        <v>Mar-04</v>
      </c>
      <c r="B385" s="8">
        <f t="shared" si="135"/>
        <v>-16</v>
      </c>
      <c r="C385" s="1">
        <f t="shared" si="135"/>
        <v>1549</v>
      </c>
      <c r="D385" s="1">
        <f t="shared" si="135"/>
        <v>48019</v>
      </c>
      <c r="E385" s="10">
        <f t="shared" si="136"/>
        <v>73256</v>
      </c>
      <c r="F385" s="10">
        <f t="shared" si="136"/>
        <v>103926</v>
      </c>
      <c r="G385" s="10">
        <f t="shared" si="136"/>
        <v>97499</v>
      </c>
      <c r="H385" s="11">
        <f t="shared" si="137"/>
        <v>-4.3774607751926542E-2</v>
      </c>
      <c r="I385" s="12">
        <f t="shared" si="137"/>
        <v>1.3364411490643491</v>
      </c>
      <c r="J385" s="12">
        <f t="shared" si="137"/>
        <v>-1.2105840470987284E-2</v>
      </c>
      <c r="K385" s="12">
        <f t="shared" si="138"/>
        <v>0.75209628287760921</v>
      </c>
    </row>
    <row r="386" spans="1:11" x14ac:dyDescent="0.2">
      <c r="A386" s="15" t="str">
        <f t="shared" si="134"/>
        <v>Apr-04</v>
      </c>
      <c r="B386" s="8">
        <f t="shared" si="135"/>
        <v>26</v>
      </c>
      <c r="C386" s="1">
        <f t="shared" si="135"/>
        <v>5824</v>
      </c>
      <c r="D386" s="1">
        <f t="shared" si="135"/>
        <v>174720</v>
      </c>
      <c r="E386" s="10">
        <f t="shared" si="136"/>
        <v>67199</v>
      </c>
      <c r="F386" s="10">
        <f t="shared" si="136"/>
        <v>106585</v>
      </c>
      <c r="G386" s="10">
        <f t="shared" si="136"/>
        <v>93093</v>
      </c>
      <c r="H386" s="11">
        <f t="shared" si="137"/>
        <v>-4.550742547125064E-2</v>
      </c>
      <c r="I386" s="12">
        <f t="shared" si="137"/>
        <v>-5.098115471449205E-2</v>
      </c>
      <c r="J386" s="12">
        <f t="shared" si="137"/>
        <v>-9.2108846189589144E-3</v>
      </c>
      <c r="K386" s="12">
        <f t="shared" si="138"/>
        <v>1.6129185316766623</v>
      </c>
    </row>
    <row r="387" spans="1:11" x14ac:dyDescent="0.2">
      <c r="A387" s="15" t="str">
        <f t="shared" si="134"/>
        <v>May-04</v>
      </c>
      <c r="B387" s="8">
        <f t="shared" si="135"/>
        <v>66</v>
      </c>
      <c r="C387" s="1">
        <f t="shared" si="135"/>
        <v>4419</v>
      </c>
      <c r="D387" s="1">
        <f t="shared" si="135"/>
        <v>136989</v>
      </c>
      <c r="E387" s="10">
        <f t="shared" si="136"/>
        <v>64737</v>
      </c>
      <c r="F387" s="10">
        <f t="shared" si="136"/>
        <v>69667</v>
      </c>
      <c r="G387" s="10">
        <f t="shared" si="136"/>
        <v>34084</v>
      </c>
      <c r="H387" s="11">
        <f t="shared" si="137"/>
        <v>7.8144852756625305E-3</v>
      </c>
      <c r="I387" s="12">
        <f t="shared" si="137"/>
        <v>0.64516902058405279</v>
      </c>
      <c r="J387" s="12">
        <f t="shared" si="137"/>
        <v>-3.0013281491798827E-2</v>
      </c>
      <c r="K387" s="12">
        <f t="shared" si="138"/>
        <v>0.58254430582763916</v>
      </c>
    </row>
    <row r="388" spans="1:11" x14ac:dyDescent="0.2">
      <c r="A388" s="15" t="str">
        <f t="shared" si="134"/>
        <v>Jun-04</v>
      </c>
      <c r="B388" s="8">
        <f t="shared" si="135"/>
        <v>64</v>
      </c>
      <c r="C388" s="1">
        <f t="shared" si="135"/>
        <v>4744</v>
      </c>
      <c r="D388" s="1">
        <f t="shared" si="135"/>
        <v>142320</v>
      </c>
      <c r="E388" s="10">
        <f t="shared" si="136"/>
        <v>126884</v>
      </c>
      <c r="F388" s="10">
        <f t="shared" si="136"/>
        <v>218365</v>
      </c>
      <c r="G388" s="10">
        <f t="shared" si="136"/>
        <v>125560</v>
      </c>
      <c r="H388" s="11">
        <f t="shared" si="137"/>
        <v>-1.8033184694024262E-2</v>
      </c>
      <c r="I388" s="12">
        <f t="shared" si="137"/>
        <v>2.4482087280612106</v>
      </c>
      <c r="J388" s="12">
        <f t="shared" si="137"/>
        <v>1.6106375521770744E-2</v>
      </c>
      <c r="K388" s="12">
        <f t="shared" si="138"/>
        <v>0.72959566065736681</v>
      </c>
    </row>
    <row r="389" spans="1:11" x14ac:dyDescent="0.2">
      <c r="A389" s="15" t="str">
        <f t="shared" si="134"/>
        <v>Jul-04</v>
      </c>
      <c r="B389" s="8">
        <f t="shared" si="135"/>
        <v>35</v>
      </c>
      <c r="C389" s="1">
        <f t="shared" si="135"/>
        <v>3864</v>
      </c>
      <c r="D389" s="1">
        <f t="shared" si="135"/>
        <v>119784</v>
      </c>
      <c r="E389" s="10">
        <f t="shared" si="136"/>
        <v>82228</v>
      </c>
      <c r="F389" s="10">
        <f t="shared" si="136"/>
        <v>114201</v>
      </c>
      <c r="G389" s="10">
        <f t="shared" si="136"/>
        <v>71109</v>
      </c>
      <c r="H389" s="11">
        <f t="shared" si="137"/>
        <v>-2.0708632725318532E-2</v>
      </c>
      <c r="I389" s="12">
        <f t="shared" si="137"/>
        <v>1.1902276619648404</v>
      </c>
      <c r="J389" s="12">
        <f t="shared" si="137"/>
        <v>-2.3339201198748993E-2</v>
      </c>
      <c r="K389" s="12">
        <f t="shared" si="138"/>
        <v>0.83976931564838964</v>
      </c>
    </row>
    <row r="390" spans="1:11" x14ac:dyDescent="0.2">
      <c r="A390" s="15" t="str">
        <f t="shared" si="134"/>
        <v>Aug-04</v>
      </c>
      <c r="B390" s="8">
        <f t="shared" si="135"/>
        <v>51</v>
      </c>
      <c r="C390" s="1">
        <f t="shared" si="135"/>
        <v>4272</v>
      </c>
      <c r="D390" s="1">
        <f t="shared" si="135"/>
        <v>132432</v>
      </c>
      <c r="E390" s="10">
        <f t="shared" si="136"/>
        <v>74351</v>
      </c>
      <c r="F390" s="10">
        <f t="shared" si="136"/>
        <v>82862</v>
      </c>
      <c r="G390" s="10">
        <f t="shared" si="136"/>
        <v>47838</v>
      </c>
      <c r="H390" s="11">
        <f t="shared" si="137"/>
        <v>-1.0849918525784208E-2</v>
      </c>
      <c r="I390" s="12">
        <f t="shared" si="137"/>
        <v>0.92034735205805873</v>
      </c>
      <c r="J390" s="12">
        <f t="shared" si="137"/>
        <v>-3.6172654702775198E-2</v>
      </c>
      <c r="K390" s="12">
        <f t="shared" si="138"/>
        <v>0.74726505187364012</v>
      </c>
    </row>
    <row r="391" spans="1:11" x14ac:dyDescent="0.2">
      <c r="A391" s="15" t="str">
        <f t="shared" si="134"/>
        <v>Sep-04</v>
      </c>
      <c r="B391" s="8">
        <f t="shared" si="135"/>
        <v>63</v>
      </c>
      <c r="C391" s="1">
        <f t="shared" si="135"/>
        <v>7067</v>
      </c>
      <c r="D391" s="1">
        <f t="shared" si="135"/>
        <v>212010</v>
      </c>
      <c r="E391" s="10">
        <f t="shared" si="136"/>
        <v>75458</v>
      </c>
      <c r="F391" s="10">
        <f t="shared" si="136"/>
        <v>139301</v>
      </c>
      <c r="G391" s="10">
        <f t="shared" si="136"/>
        <v>87159</v>
      </c>
      <c r="H391" s="11">
        <f t="shared" si="137"/>
        <v>-2.1769354352902281E-2</v>
      </c>
      <c r="I391" s="12">
        <f t="shared" si="137"/>
        <v>0.15915781959926534</v>
      </c>
      <c r="J391" s="12">
        <f t="shared" si="137"/>
        <v>6.8974728164989951E-3</v>
      </c>
      <c r="K391" s="12">
        <f t="shared" si="138"/>
        <v>1.5141521436419509</v>
      </c>
    </row>
    <row r="392" spans="1:11" x14ac:dyDescent="0.2">
      <c r="A392" s="15" t="str">
        <f t="shared" si="134"/>
        <v>Oct-04</v>
      </c>
      <c r="B392" s="8">
        <f t="shared" si="135"/>
        <v>81</v>
      </c>
      <c r="C392" s="1">
        <f t="shared" si="135"/>
        <v>8099</v>
      </c>
      <c r="D392" s="1">
        <f t="shared" si="135"/>
        <v>251069</v>
      </c>
      <c r="E392" s="10">
        <f t="shared" si="136"/>
        <v>51835</v>
      </c>
      <c r="F392" s="10">
        <f t="shared" si="136"/>
        <v>62103</v>
      </c>
      <c r="G392" s="10">
        <f t="shared" si="136"/>
        <v>53222</v>
      </c>
      <c r="H392" s="11">
        <f t="shared" si="137"/>
        <v>-2.7909697619796336E-2</v>
      </c>
      <c r="I392" s="12">
        <f t="shared" si="137"/>
        <v>-0.91853428904167345</v>
      </c>
      <c r="J392" s="12">
        <f t="shared" si="137"/>
        <v>-1.9167890398692489E-2</v>
      </c>
      <c r="K392" s="12">
        <f t="shared" si="138"/>
        <v>1.5879020032760565</v>
      </c>
    </row>
    <row r="393" spans="1:11" x14ac:dyDescent="0.2">
      <c r="A393" s="15" t="str">
        <f t="shared" si="134"/>
        <v>Nov-04</v>
      </c>
      <c r="B393" s="8">
        <f t="shared" si="135"/>
        <v>124</v>
      </c>
      <c r="C393" s="1">
        <f t="shared" si="135"/>
        <v>5522</v>
      </c>
      <c r="D393" s="1">
        <f t="shared" si="135"/>
        <v>165660</v>
      </c>
      <c r="E393" s="10">
        <f t="shared" si="136"/>
        <v>105775</v>
      </c>
      <c r="F393" s="10">
        <f t="shared" si="136"/>
        <v>135925</v>
      </c>
      <c r="G393" s="10">
        <f t="shared" si="136"/>
        <v>113400</v>
      </c>
      <c r="H393" s="11">
        <f t="shared" si="137"/>
        <v>-4.2664775473194583E-2</v>
      </c>
      <c r="I393" s="12">
        <f t="shared" si="137"/>
        <v>1.0186785522348671</v>
      </c>
      <c r="J393" s="12">
        <f t="shared" si="137"/>
        <v>-2.5475000699158201E-2</v>
      </c>
      <c r="K393" s="12">
        <f t="shared" si="138"/>
        <v>9.7026730963399643E-2</v>
      </c>
    </row>
    <row r="394" spans="1:11" x14ac:dyDescent="0.2">
      <c r="A394" s="15" t="str">
        <f t="shared" si="134"/>
        <v>Dec-04</v>
      </c>
      <c r="B394" s="8">
        <f t="shared" si="135"/>
        <v>126</v>
      </c>
      <c r="C394" s="1">
        <f t="shared" si="135"/>
        <v>5746</v>
      </c>
      <c r="D394" s="1">
        <f t="shared" si="135"/>
        <v>178126</v>
      </c>
      <c r="E394" s="10">
        <f t="shared" si="136"/>
        <v>22456</v>
      </c>
      <c r="F394" s="10">
        <f t="shared" si="136"/>
        <v>41206</v>
      </c>
      <c r="G394" s="10">
        <f t="shared" si="136"/>
        <v>46887</v>
      </c>
      <c r="H394" s="11">
        <f t="shared" si="137"/>
        <v>-2.8182402061252443E-2</v>
      </c>
      <c r="I394" s="12">
        <f t="shared" si="137"/>
        <v>-1.2974828054925354</v>
      </c>
      <c r="J394" s="12">
        <f t="shared" si="137"/>
        <v>-7.2726154019031597E-4</v>
      </c>
      <c r="K394" s="12">
        <f t="shared" si="138"/>
        <v>0.1354282174679966</v>
      </c>
    </row>
    <row r="395" spans="1:11" x14ac:dyDescent="0.2">
      <c r="A395" s="15" t="str">
        <f t="shared" si="134"/>
        <v>Jan-05</v>
      </c>
      <c r="B395" s="8">
        <f t="shared" si="135"/>
        <v>136</v>
      </c>
      <c r="C395" s="1">
        <f t="shared" si="135"/>
        <v>4762</v>
      </c>
      <c r="D395" s="1">
        <f t="shared" si="135"/>
        <v>147622</v>
      </c>
      <c r="E395" s="10">
        <f t="shared" si="136"/>
        <v>93470</v>
      </c>
      <c r="F395" s="10">
        <f t="shared" si="136"/>
        <v>181493</v>
      </c>
      <c r="G395" s="10">
        <f t="shared" si="136"/>
        <v>107523</v>
      </c>
      <c r="H395" s="11">
        <f t="shared" si="137"/>
        <v>-2.6029677183384781E-2</v>
      </c>
      <c r="I395" s="12">
        <f t="shared" si="137"/>
        <v>0.46786610694957886</v>
      </c>
      <c r="J395" s="12">
        <f t="shared" si="137"/>
        <v>-6.0576304897113076E-3</v>
      </c>
      <c r="K395" s="12">
        <f t="shared" si="138"/>
        <v>-0.34693716733647051</v>
      </c>
    </row>
    <row r="396" spans="1:11" x14ac:dyDescent="0.2">
      <c r="A396" s="15" t="str">
        <f t="shared" si="134"/>
        <v>Feb-05</v>
      </c>
      <c r="B396" s="8">
        <f t="shared" si="135"/>
        <v>149</v>
      </c>
      <c r="C396" s="1">
        <f t="shared" si="135"/>
        <v>5771</v>
      </c>
      <c r="D396" s="1">
        <f t="shared" si="135"/>
        <v>36121</v>
      </c>
      <c r="E396" s="10">
        <f t="shared" si="136"/>
        <v>49828</v>
      </c>
      <c r="F396" s="10">
        <f t="shared" si="136"/>
        <v>41931</v>
      </c>
      <c r="G396" s="10">
        <f t="shared" si="136"/>
        <v>64141</v>
      </c>
      <c r="H396" s="11">
        <f t="shared" si="137"/>
        <v>-4.126047507619246E-2</v>
      </c>
      <c r="I396" s="12">
        <f t="shared" si="137"/>
        <v>0.87570890586520989</v>
      </c>
      <c r="J396" s="12">
        <f t="shared" si="137"/>
        <v>-2.4731743790059824E-2</v>
      </c>
      <c r="K396" s="12">
        <f t="shared" si="138"/>
        <v>-0.18494764088035964</v>
      </c>
    </row>
    <row r="397" spans="1:11" x14ac:dyDescent="0.2">
      <c r="A397" s="15" t="str">
        <f t="shared" si="134"/>
        <v>Mar-05</v>
      </c>
      <c r="B397" s="8">
        <f t="shared" si="135"/>
        <v>157</v>
      </c>
      <c r="C397" s="1">
        <f t="shared" si="135"/>
        <v>5675</v>
      </c>
      <c r="D397" s="1">
        <f t="shared" si="135"/>
        <v>175925</v>
      </c>
      <c r="E397" s="10">
        <f t="shared" si="136"/>
        <v>125620</v>
      </c>
      <c r="F397" s="10">
        <f t="shared" si="136"/>
        <v>331007</v>
      </c>
      <c r="G397" s="10">
        <f t="shared" si="136"/>
        <v>160183</v>
      </c>
      <c r="H397" s="11">
        <f t="shared" si="137"/>
        <v>2.4877976452867046E-2</v>
      </c>
      <c r="I397" s="12">
        <f t="shared" si="137"/>
        <v>1.1265187492680226</v>
      </c>
      <c r="J397" s="12">
        <f t="shared" si="137"/>
        <v>6.2138708054947811E-2</v>
      </c>
      <c r="K397" s="12">
        <f t="shared" si="138"/>
        <v>-0.32874313050524506</v>
      </c>
    </row>
    <row r="398" spans="1:11" x14ac:dyDescent="0.2">
      <c r="A398" s="15" t="str">
        <f t="shared" si="134"/>
        <v>Apr-05</v>
      </c>
      <c r="B398" s="8">
        <f t="shared" si="135"/>
        <v>151</v>
      </c>
      <c r="C398" s="1">
        <f t="shared" si="135"/>
        <v>5359</v>
      </c>
      <c r="D398" s="1">
        <f t="shared" si="135"/>
        <v>160770</v>
      </c>
      <c r="E398" s="10">
        <f t="shared" si="136"/>
        <v>9096</v>
      </c>
      <c r="F398" s="10">
        <f t="shared" si="136"/>
        <v>-46166</v>
      </c>
      <c r="G398" s="10">
        <f t="shared" si="136"/>
        <v>4203</v>
      </c>
      <c r="H398" s="11">
        <f t="shared" si="137"/>
        <v>-3.6642076853890426E-2</v>
      </c>
      <c r="I398" s="12">
        <f t="shared" si="137"/>
        <v>-1.3828436009927074</v>
      </c>
      <c r="J398" s="12">
        <f t="shared" si="137"/>
        <v>-4.1560402516483075E-2</v>
      </c>
      <c r="K398" s="12">
        <f t="shared" si="138"/>
        <v>-0.34976810072304687</v>
      </c>
    </row>
    <row r="399" spans="1:11" x14ac:dyDescent="0.2">
      <c r="A399" s="15" t="str">
        <f t="shared" si="134"/>
        <v>May-05</v>
      </c>
      <c r="B399" s="8">
        <f t="shared" si="135"/>
        <v>153</v>
      </c>
      <c r="C399" s="1">
        <f t="shared" si="135"/>
        <v>5889</v>
      </c>
      <c r="D399" s="1">
        <f t="shared" si="135"/>
        <v>182559</v>
      </c>
      <c r="E399" s="10">
        <f t="shared" si="136"/>
        <v>12848</v>
      </c>
      <c r="F399" s="10">
        <f t="shared" si="136"/>
        <v>-38</v>
      </c>
      <c r="G399" s="10">
        <f t="shared" si="136"/>
        <v>20504</v>
      </c>
      <c r="H399" s="11">
        <f t="shared" si="137"/>
        <v>-3.7455546639227677E-2</v>
      </c>
      <c r="I399" s="12">
        <f t="shared" si="137"/>
        <v>-1.0603519319073129</v>
      </c>
      <c r="J399" s="12">
        <f t="shared" si="137"/>
        <v>-1.7598963453549166E-2</v>
      </c>
      <c r="K399" s="12">
        <f t="shared" si="138"/>
        <v>-0.15906388175012864</v>
      </c>
    </row>
    <row r="400" spans="1:11" x14ac:dyDescent="0.2">
      <c r="A400" s="15" t="str">
        <f t="shared" si="134"/>
        <v>Jun-05</v>
      </c>
      <c r="B400" s="8">
        <f t="shared" si="135"/>
        <v>155</v>
      </c>
      <c r="C400" s="1">
        <f t="shared" si="135"/>
        <v>6331</v>
      </c>
      <c r="D400" s="1">
        <f t="shared" si="135"/>
        <v>189930</v>
      </c>
      <c r="E400" s="10">
        <f t="shared" si="136"/>
        <v>74970</v>
      </c>
      <c r="F400" s="10">
        <f t="shared" si="136"/>
        <v>117120</v>
      </c>
      <c r="G400" s="10">
        <f t="shared" si="136"/>
        <v>61944</v>
      </c>
      <c r="H400" s="11">
        <f t="shared" si="137"/>
        <v>2.4359177146386912E-3</v>
      </c>
      <c r="I400" s="12">
        <f t="shared" si="137"/>
        <v>0.51780735798319455</v>
      </c>
      <c r="J400" s="12">
        <f t="shared" si="137"/>
        <v>-2.7041758568648877E-3</v>
      </c>
      <c r="K400" s="12">
        <f t="shared" si="138"/>
        <v>-4.6400207989435671E-2</v>
      </c>
    </row>
    <row r="401" spans="1:11" x14ac:dyDescent="0.2">
      <c r="A401" s="15" t="str">
        <f t="shared" si="134"/>
        <v>Jul-05</v>
      </c>
      <c r="B401" s="8">
        <f t="shared" si="135"/>
        <v>163</v>
      </c>
      <c r="C401" s="1">
        <f t="shared" si="135"/>
        <v>6524</v>
      </c>
      <c r="D401" s="1">
        <f t="shared" si="135"/>
        <v>202244</v>
      </c>
      <c r="E401" s="10">
        <f t="shared" si="136"/>
        <v>30408</v>
      </c>
      <c r="F401" s="10">
        <f t="shared" si="136"/>
        <v>55120</v>
      </c>
      <c r="G401" s="10">
        <f t="shared" si="136"/>
        <v>9482</v>
      </c>
      <c r="H401" s="11">
        <f t="shared" si="137"/>
        <v>3.3468472450729037E-2</v>
      </c>
      <c r="I401" s="12">
        <f t="shared" si="137"/>
        <v>-0.89420882066191965</v>
      </c>
      <c r="J401" s="12">
        <f t="shared" si="137"/>
        <v>2.441848856538531E-3</v>
      </c>
      <c r="K401" s="12">
        <f t="shared" si="138"/>
        <v>-0.10138208969984674</v>
      </c>
    </row>
    <row r="402" spans="1:11" x14ac:dyDescent="0.2">
      <c r="A402" s="15" t="str">
        <f t="shared" si="134"/>
        <v>Aug-05</v>
      </c>
      <c r="B402" s="8">
        <f t="shared" si="135"/>
        <v>142</v>
      </c>
      <c r="C402" s="1">
        <f t="shared" si="135"/>
        <v>5763</v>
      </c>
      <c r="D402" s="1">
        <f t="shared" si="135"/>
        <v>178653</v>
      </c>
      <c r="E402" s="10">
        <f t="shared" si="136"/>
        <v>10779</v>
      </c>
      <c r="F402" s="10">
        <f t="shared" si="136"/>
        <v>6351</v>
      </c>
      <c r="G402" s="10">
        <f t="shared" si="136"/>
        <v>13836</v>
      </c>
      <c r="H402" s="11">
        <f t="shared" si="137"/>
        <v>-2.0591635068126335E-2</v>
      </c>
      <c r="I402" s="12">
        <f t="shared" si="137"/>
        <v>-1.1190576576646301</v>
      </c>
      <c r="J402" s="12">
        <f t="shared" si="137"/>
        <v>-9.6840909420550236E-3</v>
      </c>
      <c r="K402" s="12">
        <f t="shared" si="138"/>
        <v>-5.5093278649813726E-2</v>
      </c>
    </row>
    <row r="403" spans="1:11" x14ac:dyDescent="0.2">
      <c r="A403" s="15" t="str">
        <f t="shared" si="134"/>
        <v>Sep-05</v>
      </c>
      <c r="B403" s="8">
        <f t="shared" ref="B403:D422" si="139">B38-B26</f>
        <v>148</v>
      </c>
      <c r="C403" s="1">
        <f t="shared" si="139"/>
        <v>3026</v>
      </c>
      <c r="D403" s="1">
        <f t="shared" si="139"/>
        <v>90780</v>
      </c>
      <c r="E403" s="10">
        <f t="shared" ref="E403:G422" si="140">IF(OR(E38="C",E26="C"),"C",E38-E26)</f>
        <v>-725</v>
      </c>
      <c r="F403" s="10">
        <f t="shared" si="140"/>
        <v>-56432</v>
      </c>
      <c r="G403" s="10">
        <f t="shared" si="140"/>
        <v>-39321</v>
      </c>
      <c r="H403" s="11">
        <f t="shared" ref="H403:J422" si="141">IF(OR(H227="C",H215="C"),"C",H227-H215)</f>
        <v>1.5124041027525514E-2</v>
      </c>
      <c r="I403" s="12">
        <f t="shared" si="141"/>
        <v>-0.79026538992595619</v>
      </c>
      <c r="J403" s="12">
        <f t="shared" si="141"/>
        <v>-4.4353663030996193E-2</v>
      </c>
      <c r="K403" s="12">
        <f t="shared" si="138"/>
        <v>-1.0584016607842912</v>
      </c>
    </row>
    <row r="404" spans="1:11" x14ac:dyDescent="0.2">
      <c r="A404" s="15" t="str">
        <f t="shared" si="134"/>
        <v>Oct-05</v>
      </c>
      <c r="B404" s="8">
        <f t="shared" si="139"/>
        <v>132</v>
      </c>
      <c r="C404" s="1">
        <f t="shared" si="139"/>
        <v>5838</v>
      </c>
      <c r="D404" s="1">
        <f t="shared" si="139"/>
        <v>180978</v>
      </c>
      <c r="E404" s="10">
        <f t="shared" si="140"/>
        <v>21456</v>
      </c>
      <c r="F404" s="10">
        <f t="shared" si="140"/>
        <v>47654</v>
      </c>
      <c r="G404" s="10">
        <f t="shared" si="140"/>
        <v>37730</v>
      </c>
      <c r="H404" s="11">
        <f t="shared" si="141"/>
        <v>-1.5627486482777897E-2</v>
      </c>
      <c r="I404" s="12">
        <f t="shared" si="141"/>
        <v>-0.97647144103674322</v>
      </c>
      <c r="J404" s="12">
        <f t="shared" si="141"/>
        <v>8.379755239315223E-3</v>
      </c>
      <c r="K404" s="12">
        <f t="shared" si="138"/>
        <v>7.3695077203744574E-2</v>
      </c>
    </row>
    <row r="405" spans="1:11" x14ac:dyDescent="0.2">
      <c r="A405" s="15" t="str">
        <f t="shared" si="134"/>
        <v>Nov-05</v>
      </c>
      <c r="B405" s="8">
        <f t="shared" si="139"/>
        <v>109</v>
      </c>
      <c r="C405" s="1">
        <f t="shared" si="139"/>
        <v>5405</v>
      </c>
      <c r="D405" s="1">
        <f t="shared" si="139"/>
        <v>162150</v>
      </c>
      <c r="E405" s="10">
        <f t="shared" si="140"/>
        <v>-11959</v>
      </c>
      <c r="F405" s="10">
        <f t="shared" si="140"/>
        <v>-33440</v>
      </c>
      <c r="G405" s="10">
        <f t="shared" si="140"/>
        <v>-35034</v>
      </c>
      <c r="H405" s="11">
        <f t="shared" si="141"/>
        <v>1.8265433544930154E-2</v>
      </c>
      <c r="I405" s="12">
        <f t="shared" si="141"/>
        <v>-1.9439128414133648</v>
      </c>
      <c r="J405" s="12">
        <f t="shared" si="141"/>
        <v>-8.7395591737264855E-3</v>
      </c>
      <c r="K405" s="12">
        <f t="shared" si="138"/>
        <v>0.25293842313293169</v>
      </c>
    </row>
    <row r="406" spans="1:11" x14ac:dyDescent="0.2">
      <c r="A406" s="15" t="str">
        <f t="shared" si="134"/>
        <v>Dec-05</v>
      </c>
      <c r="B406" s="8">
        <f t="shared" si="139"/>
        <v>111</v>
      </c>
      <c r="C406" s="1">
        <f t="shared" si="139"/>
        <v>4999</v>
      </c>
      <c r="D406" s="1">
        <f t="shared" si="139"/>
        <v>154969</v>
      </c>
      <c r="E406" s="10">
        <f t="shared" si="140"/>
        <v>-24349</v>
      </c>
      <c r="F406" s="10">
        <f t="shared" si="140"/>
        <v>-103190</v>
      </c>
      <c r="G406" s="10">
        <f t="shared" si="140"/>
        <v>-58651</v>
      </c>
      <c r="H406" s="11">
        <f t="shared" si="141"/>
        <v>3.6621072353726358E-3</v>
      </c>
      <c r="I406" s="12">
        <f t="shared" si="141"/>
        <v>-2.0819891559441075</v>
      </c>
      <c r="J406" s="12">
        <f t="shared" si="141"/>
        <v>-3.5068239715687621E-2</v>
      </c>
      <c r="K406" s="12">
        <f t="shared" si="138"/>
        <v>9.0743550742139689E-2</v>
      </c>
    </row>
    <row r="407" spans="1:11" x14ac:dyDescent="0.2">
      <c r="A407" s="15" t="str">
        <f t="shared" si="134"/>
        <v>Jan-06</v>
      </c>
      <c r="B407" s="8">
        <f t="shared" si="139"/>
        <v>114</v>
      </c>
      <c r="C407" s="1">
        <f t="shared" si="139"/>
        <v>5105</v>
      </c>
      <c r="D407" s="1">
        <f t="shared" si="139"/>
        <v>158255</v>
      </c>
      <c r="E407" s="10">
        <f t="shared" si="140"/>
        <v>-10523</v>
      </c>
      <c r="F407" s="10">
        <f t="shared" si="140"/>
        <v>-79843</v>
      </c>
      <c r="G407" s="10">
        <f t="shared" si="140"/>
        <v>-11196</v>
      </c>
      <c r="H407" s="11">
        <f t="shared" si="141"/>
        <v>-2.8136616789754765E-2</v>
      </c>
      <c r="I407" s="12">
        <f t="shared" si="141"/>
        <v>-2.1585582624824298</v>
      </c>
      <c r="J407" s="12">
        <f t="shared" si="141"/>
        <v>-2.8221558454113005E-2</v>
      </c>
      <c r="K407" s="12">
        <f t="shared" si="138"/>
        <v>8.0398565797032973E-2</v>
      </c>
    </row>
    <row r="408" spans="1:11" x14ac:dyDescent="0.2">
      <c r="A408" s="15" t="str">
        <f t="shared" si="134"/>
        <v>Feb-06</v>
      </c>
      <c r="B408" s="8">
        <f t="shared" si="139"/>
        <v>103</v>
      </c>
      <c r="C408" s="1">
        <f t="shared" si="139"/>
        <v>5139</v>
      </c>
      <c r="D408" s="1">
        <f t="shared" si="139"/>
        <v>143892</v>
      </c>
      <c r="E408" s="10">
        <f t="shared" si="140"/>
        <v>32584</v>
      </c>
      <c r="F408" s="10">
        <f t="shared" si="140"/>
        <v>75264</v>
      </c>
      <c r="G408" s="10">
        <f t="shared" si="140"/>
        <v>22950</v>
      </c>
      <c r="H408" s="11">
        <f t="shared" si="141"/>
        <v>1.9228987727228697E-2</v>
      </c>
      <c r="I408" s="12">
        <f t="shared" si="141"/>
        <v>-1.0208410075384862</v>
      </c>
      <c r="J408" s="12">
        <f t="shared" si="141"/>
        <v>1.0263598887747749E-2</v>
      </c>
      <c r="K408" s="12">
        <f t="shared" si="138"/>
        <v>0.24159984588207095</v>
      </c>
    </row>
    <row r="409" spans="1:11" x14ac:dyDescent="0.2">
      <c r="A409" s="15" t="str">
        <f t="shared" si="134"/>
        <v>Mar-06</v>
      </c>
      <c r="B409" s="8">
        <f t="shared" si="139"/>
        <v>90</v>
      </c>
      <c r="C409" s="1">
        <f t="shared" si="139"/>
        <v>4489</v>
      </c>
      <c r="D409" s="1">
        <f t="shared" si="139"/>
        <v>139159</v>
      </c>
      <c r="E409" s="10">
        <f t="shared" si="140"/>
        <v>-33566</v>
      </c>
      <c r="F409" s="10">
        <f t="shared" si="140"/>
        <v>-223423</v>
      </c>
      <c r="G409" s="10">
        <f t="shared" si="140"/>
        <v>-77176</v>
      </c>
      <c r="H409" s="11">
        <f t="shared" si="141"/>
        <v>-4.7551247758983006E-2</v>
      </c>
      <c r="I409" s="12">
        <f t="shared" si="141"/>
        <v>-2.327690721703469</v>
      </c>
      <c r="J409" s="12">
        <f t="shared" si="141"/>
        <v>-8.8373617256837678E-2</v>
      </c>
      <c r="K409" s="12">
        <f t="shared" si="138"/>
        <v>0.21253751741556215</v>
      </c>
    </row>
    <row r="410" spans="1:11" x14ac:dyDescent="0.2">
      <c r="A410" s="15" t="str">
        <f t="shared" si="134"/>
        <v>Apr-06</v>
      </c>
      <c r="B410" s="8">
        <f t="shared" si="139"/>
        <v>89</v>
      </c>
      <c r="C410" s="1">
        <f t="shared" si="139"/>
        <v>4652</v>
      </c>
      <c r="D410" s="1">
        <f t="shared" si="139"/>
        <v>139560</v>
      </c>
      <c r="E410" s="10">
        <f t="shared" si="140"/>
        <v>36770</v>
      </c>
      <c r="F410" s="10">
        <f t="shared" si="140"/>
        <v>99327</v>
      </c>
      <c r="G410" s="10">
        <f t="shared" si="140"/>
        <v>33895</v>
      </c>
      <c r="H410" s="11">
        <f t="shared" si="141"/>
        <v>2.599745848825763E-2</v>
      </c>
      <c r="I410" s="12">
        <f t="shared" si="141"/>
        <v>-0.40345297029622174</v>
      </c>
      <c r="J410" s="12">
        <f t="shared" si="141"/>
        <v>2.2995733850113442E-2</v>
      </c>
      <c r="K410" s="12">
        <f t="shared" si="138"/>
        <v>0.27765251519841172</v>
      </c>
    </row>
    <row r="411" spans="1:11" x14ac:dyDescent="0.2">
      <c r="A411" s="15" t="str">
        <f t="shared" si="134"/>
        <v>May-06</v>
      </c>
      <c r="B411" s="8">
        <f t="shared" si="139"/>
        <v>76</v>
      </c>
      <c r="C411" s="1">
        <f t="shared" si="139"/>
        <v>2924</v>
      </c>
      <c r="D411" s="1">
        <f t="shared" si="139"/>
        <v>90644</v>
      </c>
      <c r="E411" s="10">
        <f t="shared" si="140"/>
        <v>31718</v>
      </c>
      <c r="F411" s="10">
        <f t="shared" si="140"/>
        <v>28503</v>
      </c>
      <c r="G411" s="10">
        <f t="shared" si="140"/>
        <v>3276</v>
      </c>
      <c r="H411" s="11">
        <f t="shared" si="141"/>
        <v>2.2541143109420236E-2</v>
      </c>
      <c r="I411" s="12">
        <f t="shared" si="141"/>
        <v>0.13343628707803035</v>
      </c>
      <c r="J411" s="12">
        <f t="shared" si="141"/>
        <v>-1.7634304032605908E-2</v>
      </c>
      <c r="K411" s="12">
        <f t="shared" si="138"/>
        <v>-7.3678302761351233E-2</v>
      </c>
    </row>
    <row r="412" spans="1:11" x14ac:dyDescent="0.2">
      <c r="A412" s="15" t="str">
        <f t="shared" si="134"/>
        <v>Jun-06</v>
      </c>
      <c r="B412" s="8">
        <f t="shared" si="139"/>
        <v>66</v>
      </c>
      <c r="C412" s="1">
        <f t="shared" si="139"/>
        <v>1476</v>
      </c>
      <c r="D412" s="1">
        <f t="shared" si="139"/>
        <v>44280</v>
      </c>
      <c r="E412" s="10">
        <f t="shared" si="140"/>
        <v>-61450</v>
      </c>
      <c r="F412" s="10">
        <f t="shared" si="140"/>
        <v>-123095</v>
      </c>
      <c r="G412" s="10">
        <f t="shared" si="140"/>
        <v>-74804</v>
      </c>
      <c r="H412" s="11">
        <f t="shared" si="141"/>
        <v>1.7368859173719331E-2</v>
      </c>
      <c r="I412" s="12">
        <f t="shared" si="141"/>
        <v>-1.9254757674397034</v>
      </c>
      <c r="J412" s="12">
        <f t="shared" si="141"/>
        <v>-2.3143254687665316E-2</v>
      </c>
      <c r="K412" s="12">
        <f t="shared" si="138"/>
        <v>-0.40881456166692232</v>
      </c>
    </row>
    <row r="413" spans="1:11" x14ac:dyDescent="0.2">
      <c r="A413" s="15" t="str">
        <f t="shared" si="134"/>
        <v>Jul-06</v>
      </c>
      <c r="B413" s="8">
        <f t="shared" si="139"/>
        <v>53</v>
      </c>
      <c r="C413" s="1">
        <f t="shared" si="139"/>
        <v>879</v>
      </c>
      <c r="D413" s="1">
        <f t="shared" si="139"/>
        <v>27249</v>
      </c>
      <c r="E413" s="10">
        <f t="shared" si="140"/>
        <v>-29799</v>
      </c>
      <c r="F413" s="10">
        <f t="shared" si="140"/>
        <v>-86375</v>
      </c>
      <c r="G413" s="10">
        <f t="shared" si="140"/>
        <v>-43047</v>
      </c>
      <c r="H413" s="11">
        <f t="shared" si="141"/>
        <v>-2.7539488553951497E-3</v>
      </c>
      <c r="I413" s="12">
        <f t="shared" si="141"/>
        <v>-0.96432980019542214</v>
      </c>
      <c r="J413" s="12">
        <f t="shared" si="141"/>
        <v>-2.8872655374843736E-2</v>
      </c>
      <c r="K413" s="12">
        <f t="shared" si="138"/>
        <v>-0.43076834598573299</v>
      </c>
    </row>
    <row r="414" spans="1:11" x14ac:dyDescent="0.2">
      <c r="A414" s="15" t="str">
        <f t="shared" si="134"/>
        <v>Aug-06</v>
      </c>
      <c r="B414" s="8">
        <f t="shared" si="139"/>
        <v>64</v>
      </c>
      <c r="C414" s="1">
        <f t="shared" si="139"/>
        <v>1193</v>
      </c>
      <c r="D414" s="1">
        <f t="shared" si="139"/>
        <v>36983</v>
      </c>
      <c r="E414" s="10">
        <f t="shared" si="140"/>
        <v>50343</v>
      </c>
      <c r="F414" s="10">
        <f t="shared" si="140"/>
        <v>61027</v>
      </c>
      <c r="G414" s="10">
        <f t="shared" si="140"/>
        <v>17938</v>
      </c>
      <c r="H414" s="11">
        <f t="shared" si="141"/>
        <v>2.6095382304229808E-2</v>
      </c>
      <c r="I414" s="12">
        <f t="shared" si="141"/>
        <v>0.9857859796056907</v>
      </c>
      <c r="J414" s="12">
        <f t="shared" si="141"/>
        <v>-1.7368546701622467E-2</v>
      </c>
      <c r="K414" s="12">
        <f t="shared" si="138"/>
        <v>-0.47289139190958451</v>
      </c>
    </row>
    <row r="415" spans="1:11" x14ac:dyDescent="0.2">
      <c r="A415" s="15" t="str">
        <f t="shared" ref="A415:A446" si="142">TEXT(A50,"mmm-yy")</f>
        <v>Sep-06</v>
      </c>
      <c r="B415" s="8">
        <f t="shared" si="139"/>
        <v>53</v>
      </c>
      <c r="C415" s="1">
        <f t="shared" si="139"/>
        <v>871</v>
      </c>
      <c r="D415" s="1">
        <f t="shared" si="139"/>
        <v>26130</v>
      </c>
      <c r="E415" s="10">
        <f t="shared" si="140"/>
        <v>39808</v>
      </c>
      <c r="F415" s="10">
        <f t="shared" si="140"/>
        <v>65402</v>
      </c>
      <c r="G415" s="10">
        <f t="shared" si="140"/>
        <v>38760</v>
      </c>
      <c r="H415" s="11">
        <f t="shared" si="141"/>
        <v>-6.4840511350880981E-3</v>
      </c>
      <c r="I415" s="12">
        <f t="shared" si="141"/>
        <v>0.80580014501621378</v>
      </c>
      <c r="J415" s="12">
        <f t="shared" si="141"/>
        <v>-1.6098473856507312E-3</v>
      </c>
      <c r="K415" s="12">
        <f t="shared" ref="K415:K446" si="143">K239-K227</f>
        <v>-0.42224415796674464</v>
      </c>
    </row>
    <row r="416" spans="1:11" x14ac:dyDescent="0.2">
      <c r="A416" s="15" t="str">
        <f t="shared" si="142"/>
        <v>Oct-06</v>
      </c>
      <c r="B416" s="8">
        <f t="shared" si="139"/>
        <v>53</v>
      </c>
      <c r="C416" s="1">
        <f t="shared" si="139"/>
        <v>621</v>
      </c>
      <c r="D416" s="1">
        <f t="shared" si="139"/>
        <v>19251</v>
      </c>
      <c r="E416" s="10">
        <f t="shared" si="140"/>
        <v>68703</v>
      </c>
      <c r="F416" s="10">
        <f t="shared" si="140"/>
        <v>108377</v>
      </c>
      <c r="G416" s="10">
        <f t="shared" si="140"/>
        <v>40400</v>
      </c>
      <c r="H416" s="11">
        <f t="shared" si="141"/>
        <v>2.6856096222190873E-2</v>
      </c>
      <c r="I416" s="12">
        <f t="shared" si="141"/>
        <v>1.4940487188060771</v>
      </c>
      <c r="J416" s="12">
        <f t="shared" si="141"/>
        <v>-5.3347303321282791E-3</v>
      </c>
      <c r="K416" s="12">
        <f t="shared" si="143"/>
        <v>-0.51057266841436189</v>
      </c>
    </row>
    <row r="417" spans="1:11" x14ac:dyDescent="0.2">
      <c r="A417" s="15" t="str">
        <f t="shared" si="142"/>
        <v>Nov-06</v>
      </c>
      <c r="B417" s="8">
        <f t="shared" si="139"/>
        <v>41</v>
      </c>
      <c r="C417" s="1">
        <f t="shared" si="139"/>
        <v>-51</v>
      </c>
      <c r="D417" s="1">
        <f t="shared" si="139"/>
        <v>-1530</v>
      </c>
      <c r="E417" s="10">
        <f t="shared" si="140"/>
        <v>76068</v>
      </c>
      <c r="F417" s="10">
        <f t="shared" si="140"/>
        <v>117596</v>
      </c>
      <c r="G417" s="10">
        <f t="shared" si="140"/>
        <v>51056</v>
      </c>
      <c r="H417" s="11">
        <f t="shared" si="141"/>
        <v>1.8666861661451817E-2</v>
      </c>
      <c r="I417" s="12">
        <f t="shared" si="141"/>
        <v>1.8992787546525278</v>
      </c>
      <c r="J417" s="12">
        <f t="shared" si="141"/>
        <v>-4.0434609938317934E-3</v>
      </c>
      <c r="K417" s="12">
        <f t="shared" si="143"/>
        <v>-0.55875166435310319</v>
      </c>
    </row>
    <row r="418" spans="1:11" x14ac:dyDescent="0.2">
      <c r="A418" s="15" t="str">
        <f t="shared" si="142"/>
        <v>Dec-06</v>
      </c>
      <c r="B418" s="8">
        <f t="shared" si="139"/>
        <v>39</v>
      </c>
      <c r="C418" s="1">
        <f t="shared" si="139"/>
        <v>-157</v>
      </c>
      <c r="D418" s="1">
        <f t="shared" si="139"/>
        <v>-4867</v>
      </c>
      <c r="E418" s="10">
        <f t="shared" si="140"/>
        <v>65443</v>
      </c>
      <c r="F418" s="10">
        <f t="shared" si="140"/>
        <v>137851</v>
      </c>
      <c r="G418" s="10">
        <f t="shared" si="140"/>
        <v>51326</v>
      </c>
      <c r="H418" s="11">
        <f t="shared" si="141"/>
        <v>2.5202414594849953E-2</v>
      </c>
      <c r="I418" s="12">
        <f t="shared" si="141"/>
        <v>1.6012626880083971</v>
      </c>
      <c r="J418" s="12">
        <f t="shared" si="141"/>
        <v>9.7796849146687403E-3</v>
      </c>
      <c r="K418" s="12">
        <f t="shared" si="143"/>
        <v>-0.56143226715882832</v>
      </c>
    </row>
    <row r="419" spans="1:11" x14ac:dyDescent="0.2">
      <c r="A419" s="15" t="str">
        <f t="shared" si="142"/>
        <v>Jan-07</v>
      </c>
      <c r="B419" s="8">
        <f t="shared" si="139"/>
        <v>37</v>
      </c>
      <c r="C419" s="1">
        <f t="shared" si="139"/>
        <v>-309</v>
      </c>
      <c r="D419" s="1">
        <f t="shared" si="139"/>
        <v>-9579</v>
      </c>
      <c r="E419" s="10">
        <f t="shared" si="140"/>
        <v>96167</v>
      </c>
      <c r="F419" s="10">
        <f t="shared" si="140"/>
        <v>98888</v>
      </c>
      <c r="G419" s="10">
        <f t="shared" si="140"/>
        <v>20034</v>
      </c>
      <c r="H419" s="11">
        <f t="shared" si="141"/>
        <v>2.8180424166933893E-2</v>
      </c>
      <c r="I419" s="12">
        <f t="shared" si="141"/>
        <v>2.3948875916547863</v>
      </c>
      <c r="J419" s="12">
        <f t="shared" si="141"/>
        <v>-4.5242413508314483E-2</v>
      </c>
      <c r="K419" s="12">
        <f t="shared" si="143"/>
        <v>-0.58338165682765464</v>
      </c>
    </row>
    <row r="420" spans="1:11" x14ac:dyDescent="0.2">
      <c r="A420" s="15" t="str">
        <f t="shared" si="142"/>
        <v>Feb-07</v>
      </c>
      <c r="B420" s="8">
        <f t="shared" si="139"/>
        <v>40</v>
      </c>
      <c r="C420" s="1">
        <f t="shared" si="139"/>
        <v>-443</v>
      </c>
      <c r="D420" s="1">
        <f t="shared" si="139"/>
        <v>-12404</v>
      </c>
      <c r="E420" s="10">
        <f t="shared" si="140"/>
        <v>102436</v>
      </c>
      <c r="F420" s="10">
        <f t="shared" si="140"/>
        <v>195549</v>
      </c>
      <c r="G420" s="10">
        <f t="shared" si="140"/>
        <v>72096</v>
      </c>
      <c r="H420" s="11">
        <f t="shared" si="141"/>
        <v>3.5639330807129666E-2</v>
      </c>
      <c r="I420" s="12">
        <f t="shared" si="141"/>
        <v>2.8500849300642557</v>
      </c>
      <c r="J420" s="12">
        <f t="shared" si="141"/>
        <v>9.1243735496073786E-3</v>
      </c>
      <c r="K420" s="12">
        <f t="shared" si="143"/>
        <v>-0.66324340512013436</v>
      </c>
    </row>
    <row r="421" spans="1:11" x14ac:dyDescent="0.2">
      <c r="A421" s="15" t="str">
        <f t="shared" si="142"/>
        <v>Mar-07</v>
      </c>
      <c r="B421" s="8">
        <f t="shared" si="139"/>
        <v>43</v>
      </c>
      <c r="C421" s="1">
        <f t="shared" si="139"/>
        <v>294</v>
      </c>
      <c r="D421" s="1">
        <f t="shared" si="139"/>
        <v>9114</v>
      </c>
      <c r="E421" s="10">
        <f t="shared" si="140"/>
        <v>122234</v>
      </c>
      <c r="F421" s="10">
        <f t="shared" si="140"/>
        <v>231861</v>
      </c>
      <c r="G421" s="10">
        <f t="shared" si="140"/>
        <v>76051</v>
      </c>
      <c r="H421" s="11">
        <f t="shared" si="141"/>
        <v>5.3221800102667194E-2</v>
      </c>
      <c r="I421" s="12">
        <f t="shared" si="141"/>
        <v>2.7971657003751815</v>
      </c>
      <c r="J421" s="12">
        <f t="shared" si="141"/>
        <v>1.3846380140507097E-2</v>
      </c>
      <c r="K421" s="12">
        <f t="shared" si="143"/>
        <v>-0.4736625733570321</v>
      </c>
    </row>
    <row r="422" spans="1:11" x14ac:dyDescent="0.2">
      <c r="A422" s="15" t="str">
        <f t="shared" si="142"/>
        <v>Apr-07</v>
      </c>
      <c r="B422" s="8">
        <f t="shared" si="139"/>
        <v>46</v>
      </c>
      <c r="C422" s="1">
        <f t="shared" si="139"/>
        <v>354</v>
      </c>
      <c r="D422" s="1">
        <f t="shared" si="139"/>
        <v>10620</v>
      </c>
      <c r="E422" s="10">
        <f t="shared" si="140"/>
        <v>37118</v>
      </c>
      <c r="F422" s="10">
        <f t="shared" si="140"/>
        <v>68812</v>
      </c>
      <c r="G422" s="10">
        <f t="shared" si="140"/>
        <v>20049</v>
      </c>
      <c r="H422" s="11">
        <f t="shared" si="141"/>
        <v>2.1441908238422069E-2</v>
      </c>
      <c r="I422" s="12">
        <f t="shared" si="141"/>
        <v>0.81036073274367482</v>
      </c>
      <c r="J422" s="12">
        <f t="shared" si="141"/>
        <v>2.147214134292641E-3</v>
      </c>
      <c r="K422" s="12">
        <f t="shared" si="143"/>
        <v>-0.49630186455274838</v>
      </c>
    </row>
    <row r="423" spans="1:11" x14ac:dyDescent="0.2">
      <c r="A423" s="15" t="str">
        <f t="shared" si="142"/>
        <v>May-07</v>
      </c>
      <c r="B423" s="8">
        <f t="shared" ref="B423:D442" si="144">B58-B46</f>
        <v>50</v>
      </c>
      <c r="C423" s="1">
        <f t="shared" si="144"/>
        <v>4</v>
      </c>
      <c r="D423" s="1">
        <f t="shared" si="144"/>
        <v>124</v>
      </c>
      <c r="E423" s="10">
        <f t="shared" ref="E423:G442" si="145">IF(OR(E58="C",E46="C"),"C",E58-E46)</f>
        <v>66454</v>
      </c>
      <c r="F423" s="10">
        <f t="shared" si="145"/>
        <v>104388</v>
      </c>
      <c r="G423" s="10">
        <f t="shared" si="145"/>
        <v>44703</v>
      </c>
      <c r="H423" s="11">
        <f t="shared" ref="H423:J442" si="146">IF(OR(H247="C",H235="C"),"C",H247-H235)</f>
        <v>2.228925669168369E-2</v>
      </c>
      <c r="I423" s="12">
        <f t="shared" si="146"/>
        <v>1.6368167890874297</v>
      </c>
      <c r="J423" s="12">
        <f t="shared" si="146"/>
        <v>1.7116563211465596E-3</v>
      </c>
      <c r="K423" s="12">
        <f t="shared" si="143"/>
        <v>-0.64516002223912494</v>
      </c>
    </row>
    <row r="424" spans="1:11" x14ac:dyDescent="0.2">
      <c r="A424" s="15" t="str">
        <f t="shared" si="142"/>
        <v>Jun-07</v>
      </c>
      <c r="B424" s="8">
        <f t="shared" si="144"/>
        <v>44</v>
      </c>
      <c r="C424" s="1">
        <f t="shared" si="144"/>
        <v>1109</v>
      </c>
      <c r="D424" s="1">
        <f t="shared" si="144"/>
        <v>33270</v>
      </c>
      <c r="E424" s="10">
        <f t="shared" si="145"/>
        <v>54143</v>
      </c>
      <c r="F424" s="10">
        <f t="shared" si="145"/>
        <v>106847</v>
      </c>
      <c r="G424" s="10">
        <f t="shared" si="145"/>
        <v>62896</v>
      </c>
      <c r="H424" s="11">
        <f t="shared" si="146"/>
        <v>-1.1311937260484406E-2</v>
      </c>
      <c r="I424" s="12">
        <f t="shared" si="146"/>
        <v>1.1512616397581397</v>
      </c>
      <c r="J424" s="12">
        <f t="shared" si="146"/>
        <v>1.9090520432106572E-2</v>
      </c>
      <c r="K424" s="12">
        <f t="shared" si="143"/>
        <v>-0.22362267036562855</v>
      </c>
    </row>
    <row r="425" spans="1:11" x14ac:dyDescent="0.2">
      <c r="A425" s="15" t="str">
        <f t="shared" si="142"/>
        <v>Jul-07</v>
      </c>
      <c r="B425" s="8">
        <f t="shared" si="144"/>
        <v>57</v>
      </c>
      <c r="C425" s="1">
        <f t="shared" si="144"/>
        <v>1850</v>
      </c>
      <c r="D425" s="1">
        <f t="shared" si="144"/>
        <v>57350</v>
      </c>
      <c r="E425" s="10">
        <f t="shared" si="145"/>
        <v>60143</v>
      </c>
      <c r="F425" s="10">
        <f t="shared" si="145"/>
        <v>127092</v>
      </c>
      <c r="G425" s="10">
        <f t="shared" si="145"/>
        <v>30753</v>
      </c>
      <c r="H425" s="11">
        <f t="shared" si="146"/>
        <v>6.1706066129861625E-2</v>
      </c>
      <c r="I425" s="12">
        <f t="shared" si="146"/>
        <v>1.052921926982723</v>
      </c>
      <c r="J425" s="12">
        <f t="shared" si="146"/>
        <v>2.005060615920673E-2</v>
      </c>
      <c r="K425" s="12">
        <f t="shared" si="143"/>
        <v>-0.16105870741627371</v>
      </c>
    </row>
    <row r="426" spans="1:11" x14ac:dyDescent="0.2">
      <c r="A426" s="15" t="str">
        <f t="shared" si="142"/>
        <v>Aug-07</v>
      </c>
      <c r="B426" s="8">
        <f t="shared" si="144"/>
        <v>62</v>
      </c>
      <c r="C426" s="1">
        <f t="shared" si="144"/>
        <v>2517</v>
      </c>
      <c r="D426" s="1">
        <f t="shared" si="144"/>
        <v>78027</v>
      </c>
      <c r="E426" s="10">
        <f t="shared" si="145"/>
        <v>54793</v>
      </c>
      <c r="F426" s="10">
        <f t="shared" si="145"/>
        <v>129779</v>
      </c>
      <c r="G426" s="10">
        <f t="shared" si="145"/>
        <v>58274</v>
      </c>
      <c r="H426" s="11">
        <f t="shared" si="146"/>
        <v>1.5025037496905647E-2</v>
      </c>
      <c r="I426" s="12">
        <f t="shared" si="146"/>
        <v>0.75792986388687922</v>
      </c>
      <c r="J426" s="12">
        <f t="shared" si="146"/>
        <v>3.2155320838566315E-2</v>
      </c>
      <c r="K426" s="12">
        <f t="shared" si="143"/>
        <v>-1.2586516909280476E-2</v>
      </c>
    </row>
    <row r="427" spans="1:11" x14ac:dyDescent="0.2">
      <c r="A427" s="15" t="str">
        <f t="shared" si="142"/>
        <v>Sep-07</v>
      </c>
      <c r="B427" s="8">
        <f t="shared" si="144"/>
        <v>57</v>
      </c>
      <c r="C427" s="1">
        <f t="shared" si="144"/>
        <v>2403</v>
      </c>
      <c r="D427" s="1">
        <f t="shared" si="144"/>
        <v>72090</v>
      </c>
      <c r="E427" s="10">
        <f t="shared" si="145"/>
        <v>41021</v>
      </c>
      <c r="F427" s="10">
        <f t="shared" si="145"/>
        <v>91569</v>
      </c>
      <c r="G427" s="10">
        <f t="shared" si="145"/>
        <v>39871</v>
      </c>
      <c r="H427" s="11">
        <f t="shared" si="146"/>
        <v>1.4023888307268084E-2</v>
      </c>
      <c r="I427" s="12">
        <f t="shared" si="146"/>
        <v>0.43528318061416371</v>
      </c>
      <c r="J427" s="12">
        <f t="shared" si="146"/>
        <v>1.6690805803223352E-2</v>
      </c>
      <c r="K427" s="12">
        <f t="shared" si="143"/>
        <v>1.7642070770911289E-2</v>
      </c>
    </row>
    <row r="428" spans="1:11" x14ac:dyDescent="0.2">
      <c r="A428" s="15" t="str">
        <f t="shared" si="142"/>
        <v>Oct-07</v>
      </c>
      <c r="B428" s="8">
        <f t="shared" si="144"/>
        <v>59</v>
      </c>
      <c r="C428" s="1">
        <f t="shared" si="144"/>
        <v>2354</v>
      </c>
      <c r="D428" s="1">
        <f t="shared" si="144"/>
        <v>72974</v>
      </c>
      <c r="E428" s="10">
        <f t="shared" si="145"/>
        <v>-20451</v>
      </c>
      <c r="F428" s="10">
        <f t="shared" si="145"/>
        <v>-31429</v>
      </c>
      <c r="G428" s="10">
        <f t="shared" si="145"/>
        <v>-35313</v>
      </c>
      <c r="H428" s="11">
        <f t="shared" si="146"/>
        <v>2.4924438122682746E-2</v>
      </c>
      <c r="I428" s="12">
        <f t="shared" si="146"/>
        <v>-1.0800208916918947</v>
      </c>
      <c r="J428" s="12">
        <f t="shared" si="146"/>
        <v>2.1164226985888046E-3</v>
      </c>
      <c r="K428" s="12">
        <f t="shared" si="143"/>
        <v>-3.865382402577211E-2</v>
      </c>
    </row>
    <row r="429" spans="1:11" x14ac:dyDescent="0.2">
      <c r="A429" s="15" t="str">
        <f t="shared" si="142"/>
        <v>Nov-07</v>
      </c>
      <c r="B429" s="8">
        <f t="shared" si="144"/>
        <v>77</v>
      </c>
      <c r="C429" s="1">
        <f t="shared" si="144"/>
        <v>3222</v>
      </c>
      <c r="D429" s="1">
        <f t="shared" si="144"/>
        <v>96660</v>
      </c>
      <c r="E429" s="10">
        <f t="shared" si="145"/>
        <v>20320</v>
      </c>
      <c r="F429" s="10">
        <f t="shared" si="145"/>
        <v>54756</v>
      </c>
      <c r="G429" s="10">
        <f t="shared" si="145"/>
        <v>-5260</v>
      </c>
      <c r="H429" s="11">
        <f t="shared" si="146"/>
        <v>4.1990473303678E-2</v>
      </c>
      <c r="I429" s="12">
        <f t="shared" si="146"/>
        <v>-0.46698010137352952</v>
      </c>
      <c r="J429" s="12">
        <f t="shared" si="146"/>
        <v>1.291844045053625E-2</v>
      </c>
      <c r="K429" s="12">
        <f t="shared" si="143"/>
        <v>-2.008862399513589E-3</v>
      </c>
    </row>
    <row r="430" spans="1:11" x14ac:dyDescent="0.2">
      <c r="A430" s="15" t="str">
        <f t="shared" si="142"/>
        <v>Dec-07</v>
      </c>
      <c r="B430" s="8">
        <f t="shared" si="144"/>
        <v>69</v>
      </c>
      <c r="C430" s="1">
        <f t="shared" si="144"/>
        <v>3068</v>
      </c>
      <c r="D430" s="1">
        <f t="shared" si="144"/>
        <v>95108</v>
      </c>
      <c r="E430" s="10">
        <f t="shared" si="145"/>
        <v>28690</v>
      </c>
      <c r="F430" s="10">
        <f t="shared" si="145"/>
        <v>26306</v>
      </c>
      <c r="G430" s="10">
        <f t="shared" si="145"/>
        <v>-5540</v>
      </c>
      <c r="H430" s="11">
        <f t="shared" si="146"/>
        <v>2.205388717080381E-2</v>
      </c>
      <c r="I430" s="12">
        <f t="shared" si="146"/>
        <v>-0.22555453947596504</v>
      </c>
      <c r="J430" s="12">
        <f t="shared" si="146"/>
        <v>-1.5720496430100317E-2</v>
      </c>
      <c r="K430" s="12">
        <f t="shared" si="143"/>
        <v>5.244054395887332E-2</v>
      </c>
    </row>
    <row r="431" spans="1:11" x14ac:dyDescent="0.2">
      <c r="A431" s="15" t="str">
        <f t="shared" si="142"/>
        <v>Jan-08</v>
      </c>
      <c r="B431" s="8">
        <f t="shared" si="144"/>
        <v>62</v>
      </c>
      <c r="C431" s="1">
        <f t="shared" si="144"/>
        <v>3192</v>
      </c>
      <c r="D431" s="1">
        <f t="shared" si="144"/>
        <v>98952</v>
      </c>
      <c r="E431" s="10">
        <f t="shared" si="145"/>
        <v>35693</v>
      </c>
      <c r="F431" s="10">
        <f t="shared" si="145"/>
        <v>99834</v>
      </c>
      <c r="G431" s="10">
        <f t="shared" si="145"/>
        <v>99101</v>
      </c>
      <c r="H431" s="11">
        <f t="shared" si="146"/>
        <v>-5.3600524865452748E-2</v>
      </c>
      <c r="I431" s="12">
        <f t="shared" si="146"/>
        <v>-0.34618900511118511</v>
      </c>
      <c r="J431" s="12">
        <f t="shared" si="146"/>
        <v>1.3055786139726022E-2</v>
      </c>
      <c r="K431" s="12">
        <f t="shared" si="143"/>
        <v>0.17804630531358612</v>
      </c>
    </row>
    <row r="432" spans="1:11" x14ac:dyDescent="0.2">
      <c r="A432" s="15" t="str">
        <f t="shared" si="142"/>
        <v>Feb-08</v>
      </c>
      <c r="B432" s="8">
        <f t="shared" si="144"/>
        <v>64</v>
      </c>
      <c r="C432" s="1">
        <f t="shared" si="144"/>
        <v>2887</v>
      </c>
      <c r="D432" s="1">
        <f t="shared" si="144"/>
        <v>219657</v>
      </c>
      <c r="E432" s="10">
        <f t="shared" si="145"/>
        <v>81784</v>
      </c>
      <c r="F432" s="10">
        <f t="shared" si="145"/>
        <v>117943</v>
      </c>
      <c r="G432" s="10">
        <f t="shared" si="145"/>
        <v>76359</v>
      </c>
      <c r="H432" s="11">
        <f t="shared" si="146"/>
        <v>-1.0629698423182399E-2</v>
      </c>
      <c r="I432" s="12">
        <f t="shared" si="146"/>
        <v>-0.78199285782648786</v>
      </c>
      <c r="J432" s="12">
        <f t="shared" si="146"/>
        <v>-1.2047649258587256E-2</v>
      </c>
      <c r="K432" s="12">
        <f t="shared" si="143"/>
        <v>6.0870407276141236E-2</v>
      </c>
    </row>
    <row r="433" spans="1:11" x14ac:dyDescent="0.2">
      <c r="A433" s="15" t="str">
        <f t="shared" si="142"/>
        <v>Mar-08</v>
      </c>
      <c r="B433" s="8">
        <f t="shared" si="144"/>
        <v>68</v>
      </c>
      <c r="C433" s="1">
        <f t="shared" si="144"/>
        <v>2741</v>
      </c>
      <c r="D433" s="1">
        <f t="shared" si="144"/>
        <v>84971</v>
      </c>
      <c r="E433" s="10">
        <f t="shared" si="145"/>
        <v>71731</v>
      </c>
      <c r="F433" s="10">
        <f t="shared" si="145"/>
        <v>230878</v>
      </c>
      <c r="G433" s="10">
        <f t="shared" si="145"/>
        <v>89170</v>
      </c>
      <c r="H433" s="11">
        <f t="shared" si="146"/>
        <v>3.5898976995369924E-2</v>
      </c>
      <c r="I433" s="12">
        <f t="shared" si="146"/>
        <v>0.73968278214127992</v>
      </c>
      <c r="J433" s="12">
        <f t="shared" si="146"/>
        <v>5.3533160086424392E-2</v>
      </c>
      <c r="K433" s="12">
        <f t="shared" si="143"/>
        <v>-3.6078895840908842E-2</v>
      </c>
    </row>
    <row r="434" spans="1:11" x14ac:dyDescent="0.2">
      <c r="A434" s="15" t="str">
        <f t="shared" si="142"/>
        <v>Apr-08</v>
      </c>
      <c r="B434" s="8">
        <f t="shared" si="144"/>
        <v>73</v>
      </c>
      <c r="C434" s="1">
        <f t="shared" si="144"/>
        <v>3109</v>
      </c>
      <c r="D434" s="1">
        <f t="shared" si="144"/>
        <v>93270</v>
      </c>
      <c r="E434" s="10">
        <f t="shared" si="145"/>
        <v>24619</v>
      </c>
      <c r="F434" s="10">
        <f t="shared" si="145"/>
        <v>-96533</v>
      </c>
      <c r="G434" s="10">
        <f t="shared" si="145"/>
        <v>-32424</v>
      </c>
      <c r="H434" s="11">
        <f t="shared" si="146"/>
        <v>-2.5061362331926462E-2</v>
      </c>
      <c r="I434" s="12">
        <f t="shared" si="146"/>
        <v>-0.27093358362515119</v>
      </c>
      <c r="J434" s="12">
        <f t="shared" si="146"/>
        <v>-8.7534010241464344E-2</v>
      </c>
      <c r="K434" s="12">
        <f t="shared" si="143"/>
        <v>1.0740857721152963E-2</v>
      </c>
    </row>
    <row r="435" spans="1:11" x14ac:dyDescent="0.2">
      <c r="A435" s="15" t="str">
        <f t="shared" si="142"/>
        <v>May-08</v>
      </c>
      <c r="B435" s="8">
        <f t="shared" si="144"/>
        <v>39</v>
      </c>
      <c r="C435" s="1">
        <f t="shared" si="144"/>
        <v>3301</v>
      </c>
      <c r="D435" s="1">
        <f t="shared" si="144"/>
        <v>102331</v>
      </c>
      <c r="E435" s="10">
        <f t="shared" si="145"/>
        <v>33988</v>
      </c>
      <c r="F435" s="10">
        <f t="shared" si="145"/>
        <v>91611</v>
      </c>
      <c r="G435" s="10">
        <f t="shared" si="145"/>
        <v>49327</v>
      </c>
      <c r="H435" s="11">
        <f t="shared" si="146"/>
        <v>1.027450964827592E-3</v>
      </c>
      <c r="I435" s="12">
        <f t="shared" si="146"/>
        <v>5.9648237427058604E-2</v>
      </c>
      <c r="J435" s="12">
        <f t="shared" si="146"/>
        <v>3.0590214830696683E-2</v>
      </c>
      <c r="K435" s="12">
        <f t="shared" si="143"/>
        <v>0.5265555303872631</v>
      </c>
    </row>
    <row r="436" spans="1:11" x14ac:dyDescent="0.2">
      <c r="A436" s="15" t="str">
        <f t="shared" si="142"/>
        <v>Jun-08</v>
      </c>
      <c r="B436" s="8">
        <f t="shared" si="144"/>
        <v>58</v>
      </c>
      <c r="C436" s="1">
        <f t="shared" si="144"/>
        <v>3407</v>
      </c>
      <c r="D436" s="1">
        <f t="shared" si="144"/>
        <v>102210</v>
      </c>
      <c r="E436" s="10">
        <f t="shared" si="145"/>
        <v>-20700</v>
      </c>
      <c r="F436" s="10">
        <f t="shared" si="145"/>
        <v>-93756</v>
      </c>
      <c r="G436" s="10">
        <f t="shared" si="145"/>
        <v>-64455</v>
      </c>
      <c r="H436" s="11">
        <f t="shared" si="146"/>
        <v>2.9109282570263684E-2</v>
      </c>
      <c r="I436" s="12">
        <f t="shared" si="146"/>
        <v>-1.2509032197920185</v>
      </c>
      <c r="J436" s="12">
        <f t="shared" si="146"/>
        <v>-5.5038772932447966E-2</v>
      </c>
      <c r="K436" s="12">
        <f t="shared" si="143"/>
        <v>0.31750099413226707</v>
      </c>
    </row>
    <row r="437" spans="1:11" x14ac:dyDescent="0.2">
      <c r="A437" s="15" t="str">
        <f t="shared" si="142"/>
        <v>Jul-08</v>
      </c>
      <c r="B437" s="8">
        <f t="shared" si="144"/>
        <v>54</v>
      </c>
      <c r="C437" s="1">
        <f t="shared" si="144"/>
        <v>2567</v>
      </c>
      <c r="D437" s="1">
        <f t="shared" si="144"/>
        <v>79577</v>
      </c>
      <c r="E437" s="10">
        <f t="shared" si="145"/>
        <v>8368</v>
      </c>
      <c r="F437" s="10">
        <f t="shared" si="145"/>
        <v>-46972</v>
      </c>
      <c r="G437" s="10">
        <f t="shared" si="145"/>
        <v>-31801</v>
      </c>
      <c r="H437" s="11">
        <f t="shared" si="146"/>
        <v>1.5564742884205618E-2</v>
      </c>
      <c r="I437" s="12">
        <f t="shared" si="146"/>
        <v>-0.40954713992609015</v>
      </c>
      <c r="J437" s="12">
        <f t="shared" si="146"/>
        <v>-4.7459723395130826E-2</v>
      </c>
      <c r="K437" s="12">
        <f t="shared" si="143"/>
        <v>0.10590843222219348</v>
      </c>
    </row>
    <row r="438" spans="1:11" x14ac:dyDescent="0.2">
      <c r="A438" s="15" t="str">
        <f t="shared" si="142"/>
        <v>Aug-08</v>
      </c>
      <c r="B438" s="8">
        <f t="shared" si="144"/>
        <v>43</v>
      </c>
      <c r="C438" s="1">
        <f t="shared" si="144"/>
        <v>2444</v>
      </c>
      <c r="D438" s="1">
        <f t="shared" si="144"/>
        <v>75764</v>
      </c>
      <c r="E438" s="10">
        <f t="shared" si="145"/>
        <v>-14623</v>
      </c>
      <c r="F438" s="10">
        <f t="shared" si="145"/>
        <v>-82474</v>
      </c>
      <c r="G438" s="10">
        <f t="shared" si="145"/>
        <v>-34733</v>
      </c>
      <c r="H438" s="11">
        <f t="shared" si="146"/>
        <v>-1.3679262713645501E-2</v>
      </c>
      <c r="I438" s="12">
        <f t="shared" si="146"/>
        <v>-0.92703574293780022</v>
      </c>
      <c r="J438" s="12">
        <f t="shared" si="146"/>
        <v>-4.612135114716609E-2</v>
      </c>
      <c r="K438" s="12">
        <f t="shared" si="143"/>
        <v>0.20789247926794019</v>
      </c>
    </row>
    <row r="439" spans="1:11" x14ac:dyDescent="0.2">
      <c r="A439" s="15" t="str">
        <f t="shared" si="142"/>
        <v>Sep-08</v>
      </c>
      <c r="B439" s="8">
        <f t="shared" si="144"/>
        <v>44</v>
      </c>
      <c r="C439" s="1">
        <f t="shared" si="144"/>
        <v>2977</v>
      </c>
      <c r="D439" s="1">
        <f t="shared" si="144"/>
        <v>89310</v>
      </c>
      <c r="E439" s="10">
        <f t="shared" si="145"/>
        <v>-22225</v>
      </c>
      <c r="F439" s="10">
        <f t="shared" si="145"/>
        <v>-119096</v>
      </c>
      <c r="G439" s="10">
        <f t="shared" si="145"/>
        <v>-95387</v>
      </c>
      <c r="H439" s="11">
        <f t="shared" si="146"/>
        <v>5.5329238620175802E-2</v>
      </c>
      <c r="I439" s="12">
        <f t="shared" si="146"/>
        <v>-1.2813252785272979</v>
      </c>
      <c r="J439" s="12">
        <f t="shared" si="146"/>
        <v>-6.2259635528416402E-2</v>
      </c>
      <c r="K439" s="12">
        <f t="shared" si="143"/>
        <v>0.35759547223377552</v>
      </c>
    </row>
    <row r="440" spans="1:11" x14ac:dyDescent="0.2">
      <c r="A440" s="15" t="str">
        <f t="shared" si="142"/>
        <v>Oct-08</v>
      </c>
      <c r="B440" s="8">
        <f t="shared" si="144"/>
        <v>47</v>
      </c>
      <c r="C440" s="1">
        <f t="shared" si="144"/>
        <v>2668</v>
      </c>
      <c r="D440" s="1">
        <f t="shared" si="144"/>
        <v>82708</v>
      </c>
      <c r="E440" s="10">
        <f t="shared" si="145"/>
        <v>60744</v>
      </c>
      <c r="F440" s="10">
        <f t="shared" si="145"/>
        <v>102574</v>
      </c>
      <c r="G440" s="10">
        <f t="shared" si="145"/>
        <v>26229</v>
      </c>
      <c r="H440" s="11">
        <f t="shared" si="146"/>
        <v>4.0638095320200796E-2</v>
      </c>
      <c r="I440" s="12">
        <f t="shared" si="146"/>
        <v>0.7602092719321405</v>
      </c>
      <c r="J440" s="12">
        <f t="shared" si="146"/>
        <v>7.3694091868192757E-5</v>
      </c>
      <c r="K440" s="12">
        <f t="shared" si="143"/>
        <v>0.20999551337846611</v>
      </c>
    </row>
    <row r="441" spans="1:11" x14ac:dyDescent="0.2">
      <c r="A441" s="15" t="str">
        <f t="shared" si="142"/>
        <v>Nov-08</v>
      </c>
      <c r="B441" s="8">
        <f t="shared" si="144"/>
        <v>59</v>
      </c>
      <c r="C441" s="1">
        <f t="shared" si="144"/>
        <v>3680</v>
      </c>
      <c r="D441" s="1">
        <f t="shared" si="144"/>
        <v>110400</v>
      </c>
      <c r="E441" s="10">
        <f t="shared" si="145"/>
        <v>-53443</v>
      </c>
      <c r="F441" s="10">
        <f t="shared" si="145"/>
        <v>-113378</v>
      </c>
      <c r="G441" s="10">
        <f t="shared" si="145"/>
        <v>-73717</v>
      </c>
      <c r="H441" s="11">
        <f t="shared" si="146"/>
        <v>1.3538757532854273E-2</v>
      </c>
      <c r="I441" s="12">
        <f t="shared" si="146"/>
        <v>-2.3135981778130486</v>
      </c>
      <c r="J441" s="12">
        <f t="shared" si="146"/>
        <v>-1.5777987423453599E-2</v>
      </c>
      <c r="K441" s="12">
        <f t="shared" si="143"/>
        <v>0.36061444712223079</v>
      </c>
    </row>
    <row r="442" spans="1:11" x14ac:dyDescent="0.2">
      <c r="A442" s="15" t="str">
        <f t="shared" si="142"/>
        <v>Dec-08</v>
      </c>
      <c r="B442" s="8">
        <f t="shared" si="144"/>
        <v>50</v>
      </c>
      <c r="C442" s="1">
        <f t="shared" si="144"/>
        <v>3743</v>
      </c>
      <c r="D442" s="1">
        <f t="shared" si="144"/>
        <v>116033</v>
      </c>
      <c r="E442" s="10">
        <f t="shared" si="145"/>
        <v>-31244</v>
      </c>
      <c r="F442" s="10">
        <f t="shared" si="145"/>
        <v>-82768</v>
      </c>
      <c r="G442" s="10">
        <f t="shared" si="145"/>
        <v>-63855</v>
      </c>
      <c r="H442" s="11">
        <f t="shared" si="146"/>
        <v>2.450417811908312E-2</v>
      </c>
      <c r="I442" s="12">
        <f t="shared" si="146"/>
        <v>-1.7621894840908325</v>
      </c>
      <c r="J442" s="12">
        <f t="shared" si="146"/>
        <v>-1.4790618537122269E-2</v>
      </c>
      <c r="K442" s="12">
        <f t="shared" si="143"/>
        <v>0.49005574837843113</v>
      </c>
    </row>
    <row r="443" spans="1:11" x14ac:dyDescent="0.2">
      <c r="A443" s="15" t="str">
        <f t="shared" si="142"/>
        <v>Jan-09</v>
      </c>
      <c r="B443" s="8">
        <f t="shared" ref="B443:D462" si="147">B78-B66</f>
        <v>62</v>
      </c>
      <c r="C443" s="1">
        <f t="shared" si="147"/>
        <v>3579</v>
      </c>
      <c r="D443" s="1">
        <f t="shared" si="147"/>
        <v>110949</v>
      </c>
      <c r="E443" s="10">
        <f t="shared" ref="E443:G462" si="148">IF(OR(E78="C",E66="C"),"C",E78-E66)</f>
        <v>-54782</v>
      </c>
      <c r="F443" s="10">
        <f t="shared" si="148"/>
        <v>-147721</v>
      </c>
      <c r="G443" s="10">
        <f t="shared" si="148"/>
        <v>-144616</v>
      </c>
      <c r="H443" s="11">
        <f t="shared" ref="H443:J462" si="149">IF(OR(H267="C",H255="C"),"C",H267-H255)</f>
        <v>7.8996567763563785E-2</v>
      </c>
      <c r="I443" s="12">
        <f t="shared" si="149"/>
        <v>-2.5143802648969924</v>
      </c>
      <c r="J443" s="12">
        <f t="shared" si="149"/>
        <v>-1.7638167775074987E-2</v>
      </c>
      <c r="K443" s="12">
        <f t="shared" si="143"/>
        <v>0.28678356936040927</v>
      </c>
    </row>
    <row r="444" spans="1:11" x14ac:dyDescent="0.2">
      <c r="A444" s="15" t="str">
        <f t="shared" si="142"/>
        <v>Feb-09</v>
      </c>
      <c r="B444" s="8">
        <f t="shared" si="147"/>
        <v>51</v>
      </c>
      <c r="C444" s="1">
        <f t="shared" si="147"/>
        <v>4139</v>
      </c>
      <c r="D444" s="1">
        <f t="shared" si="147"/>
        <v>-22929</v>
      </c>
      <c r="E444" s="10">
        <f t="shared" si="148"/>
        <v>-114911</v>
      </c>
      <c r="F444" s="10">
        <f t="shared" si="148"/>
        <v>-262703</v>
      </c>
      <c r="G444" s="10">
        <f t="shared" si="148"/>
        <v>-184373</v>
      </c>
      <c r="H444" s="11">
        <f t="shared" si="149"/>
        <v>3.9667942966513881E-2</v>
      </c>
      <c r="I444" s="12">
        <f t="shared" si="149"/>
        <v>-2.5798181862524387</v>
      </c>
      <c r="J444" s="12">
        <f t="shared" si="149"/>
        <v>-3.3046797376111048E-2</v>
      </c>
      <c r="K444" s="12">
        <f t="shared" si="143"/>
        <v>0.59497112453198753</v>
      </c>
    </row>
    <row r="445" spans="1:11" x14ac:dyDescent="0.2">
      <c r="A445" s="15" t="str">
        <f t="shared" si="142"/>
        <v>Mar-09</v>
      </c>
      <c r="B445" s="8">
        <f t="shared" si="147"/>
        <v>46</v>
      </c>
      <c r="C445" s="1">
        <f t="shared" si="147"/>
        <v>4196</v>
      </c>
      <c r="D445" s="1">
        <f t="shared" si="147"/>
        <v>130076</v>
      </c>
      <c r="E445" s="10">
        <f t="shared" si="148"/>
        <v>-115983</v>
      </c>
      <c r="F445" s="10">
        <f t="shared" si="148"/>
        <v>-372707</v>
      </c>
      <c r="G445" s="10">
        <f t="shared" si="148"/>
        <v>-197381</v>
      </c>
      <c r="H445" s="11">
        <f t="shared" si="149"/>
        <v>-4.8003876808269119E-3</v>
      </c>
      <c r="I445" s="12">
        <f t="shared" si="149"/>
        <v>-4.0063812446559908</v>
      </c>
      <c r="J445" s="12">
        <f t="shared" si="149"/>
        <v>-8.8224311295193925E-2</v>
      </c>
      <c r="K445" s="12">
        <f t="shared" si="143"/>
        <v>0.67442422080592479</v>
      </c>
    </row>
    <row r="446" spans="1:11" x14ac:dyDescent="0.2">
      <c r="A446" s="15" t="str">
        <f t="shared" si="142"/>
        <v>Apr-09</v>
      </c>
      <c r="B446" s="8">
        <f t="shared" si="147"/>
        <v>39</v>
      </c>
      <c r="C446" s="1">
        <f t="shared" si="147"/>
        <v>3103</v>
      </c>
      <c r="D446" s="1">
        <f t="shared" si="147"/>
        <v>93090</v>
      </c>
      <c r="E446" s="10">
        <f t="shared" si="148"/>
        <v>15080</v>
      </c>
      <c r="F446" s="10">
        <f t="shared" si="148"/>
        <v>116939</v>
      </c>
      <c r="G446" s="10">
        <f t="shared" si="148"/>
        <v>7356</v>
      </c>
      <c r="H446" s="11">
        <f t="shared" si="149"/>
        <v>6.9267525682945363E-2</v>
      </c>
      <c r="I446" s="12">
        <f t="shared" si="149"/>
        <v>-0.4807742542063167</v>
      </c>
      <c r="J446" s="12">
        <f t="shared" si="149"/>
        <v>5.6770930112455931E-2</v>
      </c>
      <c r="K446" s="12">
        <f t="shared" si="143"/>
        <v>0.4363880159062461</v>
      </c>
    </row>
    <row r="447" spans="1:11" x14ac:dyDescent="0.2">
      <c r="A447" s="15" t="str">
        <f t="shared" ref="A447:A478" si="150">TEXT(A82,"mmm-yy")</f>
        <v>May-09</v>
      </c>
      <c r="B447" s="8">
        <f t="shared" si="147"/>
        <v>37</v>
      </c>
      <c r="C447" s="1">
        <f t="shared" si="147"/>
        <v>3078</v>
      </c>
      <c r="D447" s="1">
        <f t="shared" si="147"/>
        <v>95418</v>
      </c>
      <c r="E447" s="10">
        <f t="shared" si="148"/>
        <v>-4816</v>
      </c>
      <c r="F447" s="10">
        <f t="shared" si="148"/>
        <v>-12599</v>
      </c>
      <c r="G447" s="10">
        <f t="shared" si="148"/>
        <v>-15223</v>
      </c>
      <c r="H447" s="11">
        <f t="shared" si="149"/>
        <v>1.4162221227553395E-2</v>
      </c>
      <c r="I447" s="12">
        <f t="shared" si="149"/>
        <v>-0.80486699251049387</v>
      </c>
      <c r="J447" s="12">
        <f t="shared" si="149"/>
        <v>-3.9368474616376936E-3</v>
      </c>
      <c r="K447" s="12">
        <f t="shared" ref="K447:K478" si="151">K271-K259</f>
        <v>0.47162580098113693</v>
      </c>
    </row>
    <row r="448" spans="1:11" x14ac:dyDescent="0.2">
      <c r="A448" s="15" t="str">
        <f t="shared" si="150"/>
        <v>Jun-09</v>
      </c>
      <c r="B448" s="8">
        <f t="shared" si="147"/>
        <v>23</v>
      </c>
      <c r="C448" s="1">
        <f t="shared" si="147"/>
        <v>2886</v>
      </c>
      <c r="D448" s="1">
        <f t="shared" si="147"/>
        <v>86580</v>
      </c>
      <c r="E448" s="10">
        <f t="shared" si="148"/>
        <v>-63758</v>
      </c>
      <c r="F448" s="10">
        <f t="shared" si="148"/>
        <v>-82100</v>
      </c>
      <c r="G448" s="10">
        <f t="shared" si="148"/>
        <v>-41835</v>
      </c>
      <c r="H448" s="11">
        <f t="shared" si="149"/>
        <v>-3.5365005168830344E-3</v>
      </c>
      <c r="I448" s="12">
        <f t="shared" si="149"/>
        <v>-2.1400163446294975</v>
      </c>
      <c r="J448" s="12">
        <f t="shared" si="149"/>
        <v>1.5553722981020091E-2</v>
      </c>
      <c r="K448" s="12">
        <f t="shared" si="151"/>
        <v>0.59520378915769356</v>
      </c>
    </row>
    <row r="449" spans="1:11" x14ac:dyDescent="0.2">
      <c r="A449" s="15" t="str">
        <f t="shared" si="150"/>
        <v>Jul-09</v>
      </c>
      <c r="B449" s="8">
        <f t="shared" si="147"/>
        <v>32</v>
      </c>
      <c r="C449" s="1">
        <f t="shared" si="147"/>
        <v>3628</v>
      </c>
      <c r="D449" s="1">
        <f t="shared" si="147"/>
        <v>112468</v>
      </c>
      <c r="E449" s="10">
        <f t="shared" si="148"/>
        <v>-1411</v>
      </c>
      <c r="F449" s="10">
        <f t="shared" si="148"/>
        <v>71077</v>
      </c>
      <c r="G449" s="10">
        <f t="shared" si="148"/>
        <v>41015</v>
      </c>
      <c r="H449" s="11">
        <f t="shared" si="149"/>
        <v>-1.0401483470441786E-2</v>
      </c>
      <c r="I449" s="12">
        <f t="shared" si="149"/>
        <v>-0.86525727270759489</v>
      </c>
      <c r="J449" s="12">
        <f t="shared" si="149"/>
        <v>5.6953288701526494E-2</v>
      </c>
      <c r="K449" s="12">
        <f t="shared" si="151"/>
        <v>0.70974867044090217</v>
      </c>
    </row>
    <row r="450" spans="1:11" x14ac:dyDescent="0.2">
      <c r="A450" s="15" t="str">
        <f t="shared" si="150"/>
        <v>Aug-09</v>
      </c>
      <c r="B450" s="8">
        <f t="shared" si="147"/>
        <v>20</v>
      </c>
      <c r="C450" s="1">
        <f t="shared" si="147"/>
        <v>2472</v>
      </c>
      <c r="D450" s="1">
        <f t="shared" si="147"/>
        <v>76632</v>
      </c>
      <c r="E450" s="10">
        <f t="shared" si="148"/>
        <v>-34535</v>
      </c>
      <c r="F450" s="10">
        <f t="shared" si="148"/>
        <v>-2511</v>
      </c>
      <c r="G450" s="10">
        <f t="shared" si="148"/>
        <v>-18839</v>
      </c>
      <c r="H450" s="11">
        <f t="shared" si="149"/>
        <v>3.3553477419020483E-2</v>
      </c>
      <c r="I450" s="12">
        <f t="shared" si="149"/>
        <v>-1.371332705277478</v>
      </c>
      <c r="J450" s="12">
        <f t="shared" si="149"/>
        <v>4.2958785067177319E-2</v>
      </c>
      <c r="K450" s="12">
        <f t="shared" si="151"/>
        <v>0.50591957075100424</v>
      </c>
    </row>
    <row r="451" spans="1:11" x14ac:dyDescent="0.2">
      <c r="A451" s="15" t="str">
        <f t="shared" si="150"/>
        <v>Sep-09</v>
      </c>
      <c r="B451" s="8">
        <f t="shared" si="147"/>
        <v>17</v>
      </c>
      <c r="C451" s="1">
        <f t="shared" si="147"/>
        <v>2972</v>
      </c>
      <c r="D451" s="1">
        <f t="shared" si="147"/>
        <v>89160</v>
      </c>
      <c r="E451" s="10">
        <f t="shared" si="148"/>
        <v>9159</v>
      </c>
      <c r="F451" s="10">
        <f t="shared" si="148"/>
        <v>64672</v>
      </c>
      <c r="G451" s="10">
        <f t="shared" si="148"/>
        <v>55712</v>
      </c>
      <c r="H451" s="11">
        <f t="shared" si="149"/>
        <v>-3.7636434278372155E-2</v>
      </c>
      <c r="I451" s="12">
        <f t="shared" si="149"/>
        <v>-0.4686492557030526</v>
      </c>
      <c r="J451" s="12">
        <f t="shared" si="149"/>
        <v>3.7800382776681518E-2</v>
      </c>
      <c r="K451" s="12">
        <f t="shared" si="151"/>
        <v>0.69186191125544383</v>
      </c>
    </row>
    <row r="452" spans="1:11" x14ac:dyDescent="0.2">
      <c r="A452" s="15" t="str">
        <f t="shared" si="150"/>
        <v>Oct-09</v>
      </c>
      <c r="B452" s="8">
        <f t="shared" si="147"/>
        <v>32</v>
      </c>
      <c r="C452" s="1">
        <f t="shared" si="147"/>
        <v>3367</v>
      </c>
      <c r="D452" s="1">
        <f t="shared" si="147"/>
        <v>104377</v>
      </c>
      <c r="E452" s="10">
        <f t="shared" si="148"/>
        <v>-11061</v>
      </c>
      <c r="F452" s="10">
        <f t="shared" si="148"/>
        <v>11366</v>
      </c>
      <c r="G452" s="10">
        <f t="shared" si="148"/>
        <v>18757</v>
      </c>
      <c r="H452" s="11">
        <f t="shared" si="149"/>
        <v>-1.7637885013297661E-2</v>
      </c>
      <c r="I452" s="12">
        <f t="shared" si="149"/>
        <v>-1.061364146297386</v>
      </c>
      <c r="J452" s="12">
        <f t="shared" si="149"/>
        <v>2.0301768242166229E-2</v>
      </c>
      <c r="K452" s="12">
        <f t="shared" si="151"/>
        <v>0.60408839602777675</v>
      </c>
    </row>
    <row r="453" spans="1:11" x14ac:dyDescent="0.2">
      <c r="A453" s="15" t="str">
        <f t="shared" si="150"/>
        <v>Nov-09</v>
      </c>
      <c r="B453" s="8">
        <f t="shared" si="147"/>
        <v>0</v>
      </c>
      <c r="C453" s="1">
        <f t="shared" si="147"/>
        <v>2354</v>
      </c>
      <c r="D453" s="1">
        <f t="shared" si="147"/>
        <v>70620</v>
      </c>
      <c r="E453" s="10">
        <f t="shared" si="148"/>
        <v>7881</v>
      </c>
      <c r="F453" s="10">
        <f t="shared" si="148"/>
        <v>12267</v>
      </c>
      <c r="G453" s="10">
        <f t="shared" si="148"/>
        <v>22450</v>
      </c>
      <c r="H453" s="11">
        <f t="shared" si="149"/>
        <v>-1.9374183272966361E-2</v>
      </c>
      <c r="I453" s="12">
        <f t="shared" si="149"/>
        <v>-0.44278346724191664</v>
      </c>
      <c r="J453" s="12">
        <f t="shared" si="149"/>
        <v>-3.407729221833744E-4</v>
      </c>
      <c r="K453" s="12">
        <f t="shared" si="151"/>
        <v>0.70373692077728123</v>
      </c>
    </row>
    <row r="454" spans="1:11" x14ac:dyDescent="0.2">
      <c r="A454" s="15" t="str">
        <f t="shared" si="150"/>
        <v>Dec-09</v>
      </c>
      <c r="B454" s="8">
        <f t="shared" si="147"/>
        <v>-4</v>
      </c>
      <c r="C454" s="1">
        <f t="shared" si="147"/>
        <v>2180</v>
      </c>
      <c r="D454" s="1">
        <f t="shared" si="147"/>
        <v>67580</v>
      </c>
      <c r="E454" s="10">
        <f t="shared" si="148"/>
        <v>82766</v>
      </c>
      <c r="F454" s="10">
        <f t="shared" si="148"/>
        <v>137289</v>
      </c>
      <c r="G454" s="10">
        <f t="shared" si="148"/>
        <v>72067</v>
      </c>
      <c r="H454" s="11">
        <f t="shared" si="149"/>
        <v>-1.335366786319403E-3</v>
      </c>
      <c r="I454" s="12">
        <f t="shared" si="149"/>
        <v>1.2675791441306004</v>
      </c>
      <c r="J454" s="12">
        <f t="shared" si="149"/>
        <v>-8.0704630888379647E-3</v>
      </c>
      <c r="K454" s="12">
        <f t="shared" si="151"/>
        <v>0.7019076683119323</v>
      </c>
    </row>
    <row r="455" spans="1:11" x14ac:dyDescent="0.2">
      <c r="A455" s="15" t="str">
        <f t="shared" si="150"/>
        <v>Jan-10</v>
      </c>
      <c r="B455" s="8">
        <f t="shared" si="147"/>
        <v>4</v>
      </c>
      <c r="C455" s="1">
        <f t="shared" si="147"/>
        <v>2996</v>
      </c>
      <c r="D455" s="1">
        <f t="shared" si="147"/>
        <v>92876</v>
      </c>
      <c r="E455" s="10">
        <f t="shared" si="148"/>
        <v>98177</v>
      </c>
      <c r="F455" s="10">
        <f t="shared" si="148"/>
        <v>187701</v>
      </c>
      <c r="G455" s="10">
        <f t="shared" si="148"/>
        <v>85481</v>
      </c>
      <c r="H455" s="11">
        <f t="shared" si="149"/>
        <v>1.0628352035197963E-3</v>
      </c>
      <c r="I455" s="12">
        <f t="shared" si="149"/>
        <v>1.1816133282782815</v>
      </c>
      <c r="J455" s="12">
        <f t="shared" si="149"/>
        <v>-3.5080320484357497E-3</v>
      </c>
      <c r="K455" s="12">
        <f t="shared" si="151"/>
        <v>0.84108419887621722</v>
      </c>
    </row>
    <row r="456" spans="1:11" x14ac:dyDescent="0.2">
      <c r="A456" s="15" t="str">
        <f t="shared" si="150"/>
        <v>Feb-10</v>
      </c>
      <c r="B456" s="8">
        <f t="shared" si="147"/>
        <v>-7</v>
      </c>
      <c r="C456" s="1">
        <f t="shared" si="147"/>
        <v>2342</v>
      </c>
      <c r="D456" s="1">
        <f t="shared" si="147"/>
        <v>65576</v>
      </c>
      <c r="E456" s="10">
        <f t="shared" si="148"/>
        <v>44616</v>
      </c>
      <c r="F456" s="10">
        <f t="shared" si="148"/>
        <v>49352</v>
      </c>
      <c r="G456" s="10">
        <f t="shared" si="148"/>
        <v>51020</v>
      </c>
      <c r="H456" s="11">
        <f t="shared" si="149"/>
        <v>-2.4564791388459684E-2</v>
      </c>
      <c r="I456" s="12">
        <f t="shared" si="149"/>
        <v>0.3196901700101904</v>
      </c>
      <c r="J456" s="12">
        <f t="shared" si="149"/>
        <v>-1.3380532230182318E-2</v>
      </c>
      <c r="K456" s="12">
        <f t="shared" si="151"/>
        <v>0.78887544965463263</v>
      </c>
    </row>
    <row r="457" spans="1:11" x14ac:dyDescent="0.2">
      <c r="A457" s="15" t="str">
        <f t="shared" si="150"/>
        <v>Mar-10</v>
      </c>
      <c r="B457" s="8">
        <f t="shared" si="147"/>
        <v>-10</v>
      </c>
      <c r="C457" s="1">
        <f t="shared" si="147"/>
        <v>1867</v>
      </c>
      <c r="D457" s="1">
        <f t="shared" si="147"/>
        <v>57877</v>
      </c>
      <c r="E457" s="10">
        <f t="shared" si="148"/>
        <v>28907</v>
      </c>
      <c r="F457" s="10">
        <f t="shared" si="148"/>
        <v>73989</v>
      </c>
      <c r="G457" s="10">
        <f t="shared" si="148"/>
        <v>55036</v>
      </c>
      <c r="H457" s="11">
        <f t="shared" si="149"/>
        <v>-1.5251203680858305E-2</v>
      </c>
      <c r="I457" s="12">
        <f t="shared" si="149"/>
        <v>8.1349318487248468E-2</v>
      </c>
      <c r="J457" s="12">
        <f t="shared" si="149"/>
        <v>1.3348974503092137E-2</v>
      </c>
      <c r="K457" s="12">
        <f t="shared" si="151"/>
        <v>0.6858081662022002</v>
      </c>
    </row>
    <row r="458" spans="1:11" x14ac:dyDescent="0.2">
      <c r="A458" s="15" t="str">
        <f t="shared" si="150"/>
        <v>Apr-10</v>
      </c>
      <c r="B458" s="8">
        <f t="shared" si="147"/>
        <v>-22</v>
      </c>
      <c r="C458" s="1">
        <f t="shared" si="147"/>
        <v>2158</v>
      </c>
      <c r="D458" s="1">
        <f t="shared" si="147"/>
        <v>64740</v>
      </c>
      <c r="E458" s="10">
        <f t="shared" si="148"/>
        <v>3489</v>
      </c>
      <c r="F458" s="10">
        <f t="shared" si="148"/>
        <v>21652</v>
      </c>
      <c r="G458" s="10">
        <f t="shared" si="148"/>
        <v>3300</v>
      </c>
      <c r="H458" s="11">
        <f t="shared" si="149"/>
        <v>1.0318610809830098E-2</v>
      </c>
      <c r="I458" s="12">
        <f t="shared" si="149"/>
        <v>-0.48355186822158913</v>
      </c>
      <c r="J458" s="12">
        <f t="shared" si="149"/>
        <v>9.6438626696522256E-3</v>
      </c>
      <c r="K458" s="12">
        <f t="shared" si="151"/>
        <v>0.9305527337914512</v>
      </c>
    </row>
    <row r="459" spans="1:11" x14ac:dyDescent="0.2">
      <c r="A459" s="15" t="str">
        <f t="shared" si="150"/>
        <v>May-10</v>
      </c>
      <c r="B459" s="8">
        <f t="shared" si="147"/>
        <v>-19</v>
      </c>
      <c r="C459" s="1">
        <f t="shared" si="147"/>
        <v>2898</v>
      </c>
      <c r="D459" s="1">
        <f t="shared" si="147"/>
        <v>89838</v>
      </c>
      <c r="E459" s="10">
        <f t="shared" si="148"/>
        <v>-58412</v>
      </c>
      <c r="F459" s="10">
        <f t="shared" si="148"/>
        <v>-122189</v>
      </c>
      <c r="G459" s="10">
        <f t="shared" si="148"/>
        <v>-86168</v>
      </c>
      <c r="H459" s="11">
        <f t="shared" si="149"/>
        <v>3.729113587604993E-2</v>
      </c>
      <c r="I459" s="12">
        <f t="shared" si="149"/>
        <v>-1.9653881738624648</v>
      </c>
      <c r="J459" s="12">
        <f t="shared" si="149"/>
        <v>-2.5126250250084414E-2</v>
      </c>
      <c r="K459" s="12">
        <f t="shared" si="151"/>
        <v>1.1312678056297116</v>
      </c>
    </row>
    <row r="460" spans="1:11" x14ac:dyDescent="0.2">
      <c r="A460" s="15" t="str">
        <f t="shared" si="150"/>
        <v>Jun-10</v>
      </c>
      <c r="B460" s="8">
        <f t="shared" si="147"/>
        <v>-45</v>
      </c>
      <c r="C460" s="1">
        <f t="shared" si="147"/>
        <v>1350</v>
      </c>
      <c r="D460" s="1">
        <f t="shared" si="147"/>
        <v>40500</v>
      </c>
      <c r="E460" s="10">
        <f t="shared" si="148"/>
        <v>73127</v>
      </c>
      <c r="F460" s="10">
        <f t="shared" si="148"/>
        <v>112858</v>
      </c>
      <c r="G460" s="10">
        <f t="shared" si="148"/>
        <v>41270</v>
      </c>
      <c r="H460" s="11">
        <f t="shared" si="149"/>
        <v>3.893822311665307E-2</v>
      </c>
      <c r="I460" s="12">
        <f t="shared" si="149"/>
        <v>1.5202669058487857</v>
      </c>
      <c r="J460" s="12">
        <f t="shared" si="149"/>
        <v>-8.8524095732323005E-4</v>
      </c>
      <c r="K460" s="12">
        <f t="shared" si="151"/>
        <v>1.011158143733077</v>
      </c>
    </row>
    <row r="461" spans="1:11" x14ac:dyDescent="0.2">
      <c r="A461" s="15" t="str">
        <f t="shared" si="150"/>
        <v>Jul-10</v>
      </c>
      <c r="B461" s="8">
        <f t="shared" si="147"/>
        <v>-47</v>
      </c>
      <c r="C461" s="1">
        <f t="shared" si="147"/>
        <v>1657</v>
      </c>
      <c r="D461" s="1">
        <f t="shared" si="147"/>
        <v>51367</v>
      </c>
      <c r="E461" s="10">
        <f t="shared" si="148"/>
        <v>16633</v>
      </c>
      <c r="F461" s="10">
        <f t="shared" si="148"/>
        <v>4389</v>
      </c>
      <c r="G461" s="10">
        <f t="shared" si="148"/>
        <v>7478</v>
      </c>
      <c r="H461" s="11">
        <f t="shared" si="149"/>
        <v>-9.5231908845960778E-3</v>
      </c>
      <c r="I461" s="12">
        <f t="shared" si="149"/>
        <v>2.3149716695151312E-2</v>
      </c>
      <c r="J461" s="12">
        <f t="shared" si="149"/>
        <v>-1.848897231303881E-2</v>
      </c>
      <c r="K461" s="12">
        <f t="shared" si="151"/>
        <v>1.1349975492572355</v>
      </c>
    </row>
    <row r="462" spans="1:11" x14ac:dyDescent="0.2">
      <c r="A462" s="15" t="str">
        <f t="shared" si="150"/>
        <v>Aug-10</v>
      </c>
      <c r="B462" s="8">
        <f t="shared" si="147"/>
        <v>-41</v>
      </c>
      <c r="C462" s="1">
        <f t="shared" si="147"/>
        <v>1778</v>
      </c>
      <c r="D462" s="1">
        <f t="shared" si="147"/>
        <v>55118</v>
      </c>
      <c r="E462" s="10">
        <f t="shared" si="148"/>
        <v>12495</v>
      </c>
      <c r="F462" s="10">
        <f t="shared" si="148"/>
        <v>-966</v>
      </c>
      <c r="G462" s="10">
        <f t="shared" si="148"/>
        <v>-19510</v>
      </c>
      <c r="H462" s="11">
        <f t="shared" si="149"/>
        <v>3.7711778800280982E-2</v>
      </c>
      <c r="I462" s="12">
        <f t="shared" si="149"/>
        <v>-8.3344968723118029E-2</v>
      </c>
      <c r="J462" s="12">
        <f t="shared" si="149"/>
        <v>-1.7326234501053195E-2</v>
      </c>
      <c r="K462" s="12">
        <f t="shared" si="151"/>
        <v>1.090654141725075</v>
      </c>
    </row>
    <row r="463" spans="1:11" x14ac:dyDescent="0.2">
      <c r="A463" s="15" t="str">
        <f t="shared" si="150"/>
        <v>Sep-10</v>
      </c>
      <c r="B463" s="8">
        <f t="shared" ref="B463:D482" si="152">B98-B86</f>
        <v>-44</v>
      </c>
      <c r="C463" s="1">
        <f t="shared" si="152"/>
        <v>352</v>
      </c>
      <c r="D463" s="1">
        <f t="shared" si="152"/>
        <v>10560</v>
      </c>
      <c r="E463" s="10">
        <f t="shared" ref="E463:G482" si="153">IF(OR(E98="C",E86="C"),"C",E98-E86)</f>
        <v>3344</v>
      </c>
      <c r="F463" s="10">
        <f t="shared" si="153"/>
        <v>-26906</v>
      </c>
      <c r="G463" s="10">
        <f t="shared" si="153"/>
        <v>-21322</v>
      </c>
      <c r="H463" s="11">
        <f t="shared" ref="H463:J482" si="154">IF(OR(H287="C",H275="C"),"C",H287-H275)</f>
        <v>1.2075820759025913E-2</v>
      </c>
      <c r="I463" s="12">
        <f t="shared" si="154"/>
        <v>1.3674943101449344E-4</v>
      </c>
      <c r="J463" s="12">
        <f t="shared" si="154"/>
        <v>-2.4746987852797719E-2</v>
      </c>
      <c r="K463" s="12">
        <f t="shared" si="151"/>
        <v>0.68403902084056512</v>
      </c>
    </row>
    <row r="464" spans="1:11" x14ac:dyDescent="0.2">
      <c r="A464" s="15" t="str">
        <f t="shared" si="150"/>
        <v>Oct-10</v>
      </c>
      <c r="B464" s="8">
        <f t="shared" si="152"/>
        <v>-45</v>
      </c>
      <c r="C464" s="1">
        <f t="shared" si="152"/>
        <v>515</v>
      </c>
      <c r="D464" s="1">
        <f t="shared" si="152"/>
        <v>15965</v>
      </c>
      <c r="E464" s="10">
        <f t="shared" si="153"/>
        <v>6165</v>
      </c>
      <c r="F464" s="10">
        <f t="shared" si="153"/>
        <v>-42622</v>
      </c>
      <c r="G464" s="10">
        <f t="shared" si="153"/>
        <v>-47939</v>
      </c>
      <c r="H464" s="11">
        <f t="shared" si="154"/>
        <v>3.5703593717387294E-2</v>
      </c>
      <c r="I464" s="12">
        <f t="shared" si="154"/>
        <v>1.8780580502031796E-2</v>
      </c>
      <c r="J464" s="12">
        <f t="shared" si="154"/>
        <v>-3.5787034919381622E-2</v>
      </c>
      <c r="K464" s="12">
        <f t="shared" si="151"/>
        <v>0.74139053791136433</v>
      </c>
    </row>
    <row r="465" spans="1:11" x14ac:dyDescent="0.2">
      <c r="A465" s="15" t="str">
        <f t="shared" si="150"/>
        <v>Nov-10</v>
      </c>
      <c r="B465" s="8">
        <f t="shared" si="152"/>
        <v>-35</v>
      </c>
      <c r="C465" s="1">
        <f t="shared" si="152"/>
        <v>570</v>
      </c>
      <c r="D465" s="1">
        <f t="shared" si="152"/>
        <v>17100</v>
      </c>
      <c r="E465" s="10">
        <f t="shared" si="153"/>
        <v>53484</v>
      </c>
      <c r="F465" s="10">
        <f t="shared" si="153"/>
        <v>52370</v>
      </c>
      <c r="G465" s="10">
        <f t="shared" si="153"/>
        <v>20785</v>
      </c>
      <c r="H465" s="11">
        <f t="shared" si="154"/>
        <v>1.0027570818379017E-2</v>
      </c>
      <c r="I465" s="12">
        <f t="shared" si="154"/>
        <v>1.0857029688551023</v>
      </c>
      <c r="J465" s="12">
        <f t="shared" si="154"/>
        <v>-2.0577622004865015E-2</v>
      </c>
      <c r="K465" s="12">
        <f t="shared" si="151"/>
        <v>0.62680602784513439</v>
      </c>
    </row>
    <row r="466" spans="1:11" x14ac:dyDescent="0.2">
      <c r="A466" s="15" t="str">
        <f t="shared" si="150"/>
        <v>Dec-10</v>
      </c>
      <c r="B466" s="8">
        <f t="shared" si="152"/>
        <v>-31</v>
      </c>
      <c r="C466" s="1">
        <f t="shared" si="152"/>
        <v>201</v>
      </c>
      <c r="D466" s="1">
        <f t="shared" si="152"/>
        <v>6231</v>
      </c>
      <c r="E466" s="10">
        <f t="shared" si="153"/>
        <v>-28264</v>
      </c>
      <c r="F466" s="10">
        <f t="shared" si="153"/>
        <v>-76706</v>
      </c>
      <c r="G466" s="10">
        <f t="shared" si="153"/>
        <v>-41533</v>
      </c>
      <c r="H466" s="11">
        <f t="shared" si="154"/>
        <v>2.2331455545061552E-3</v>
      </c>
      <c r="I466" s="12">
        <f t="shared" si="154"/>
        <v>-0.684543494223675</v>
      </c>
      <c r="J466" s="12">
        <f t="shared" si="154"/>
        <v>-1.437994671563092E-2</v>
      </c>
      <c r="K466" s="12">
        <f t="shared" si="151"/>
        <v>0.4643224019919856</v>
      </c>
    </row>
    <row r="467" spans="1:11" x14ac:dyDescent="0.2">
      <c r="A467" s="15" t="str">
        <f t="shared" si="150"/>
        <v>Jan-11</v>
      </c>
      <c r="B467" s="8">
        <f t="shared" si="152"/>
        <v>-36</v>
      </c>
      <c r="C467" s="1">
        <f t="shared" si="152"/>
        <v>-947</v>
      </c>
      <c r="D467" s="1">
        <f t="shared" si="152"/>
        <v>-29357</v>
      </c>
      <c r="E467" s="10">
        <f t="shared" si="153"/>
        <v>-38018</v>
      </c>
      <c r="F467" s="10">
        <f t="shared" si="153"/>
        <v>-103986</v>
      </c>
      <c r="G467" s="10">
        <f t="shared" si="153"/>
        <v>-24469</v>
      </c>
      <c r="H467" s="11">
        <f t="shared" si="154"/>
        <v>-2.5178098533598092E-2</v>
      </c>
      <c r="I467" s="12">
        <f t="shared" si="154"/>
        <v>-0.52399076819796875</v>
      </c>
      <c r="J467" s="12">
        <f t="shared" si="154"/>
        <v>-1.2941035696476089E-2</v>
      </c>
      <c r="K467" s="12">
        <f t="shared" si="151"/>
        <v>0.18438413271445597</v>
      </c>
    </row>
    <row r="468" spans="1:11" x14ac:dyDescent="0.2">
      <c r="A468" s="15" t="str">
        <f t="shared" si="150"/>
        <v>Feb-11</v>
      </c>
      <c r="B468" s="8">
        <f t="shared" si="152"/>
        <v>-34</v>
      </c>
      <c r="C468" s="1">
        <f t="shared" si="152"/>
        <v>-978</v>
      </c>
      <c r="D468" s="1">
        <f t="shared" si="152"/>
        <v>-27384</v>
      </c>
      <c r="E468" s="10">
        <f t="shared" si="153"/>
        <v>-42580</v>
      </c>
      <c r="F468" s="10">
        <f t="shared" si="153"/>
        <v>-50585</v>
      </c>
      <c r="G468" s="10">
        <f t="shared" si="153"/>
        <v>-55525</v>
      </c>
      <c r="H468" s="11">
        <f t="shared" si="154"/>
        <v>2.8567058196265815E-2</v>
      </c>
      <c r="I468" s="12">
        <f t="shared" si="154"/>
        <v>-0.72487124042107354</v>
      </c>
      <c r="J468" s="12">
        <f t="shared" si="154"/>
        <v>1.095214444724224E-2</v>
      </c>
      <c r="K468" s="12">
        <f t="shared" si="151"/>
        <v>0.15032559082467145</v>
      </c>
    </row>
    <row r="469" spans="1:11" x14ac:dyDescent="0.2">
      <c r="A469" s="15" t="str">
        <f t="shared" si="150"/>
        <v>Mar-11</v>
      </c>
      <c r="B469" s="8">
        <f t="shared" si="152"/>
        <v>-86</v>
      </c>
      <c r="C469" s="1">
        <f t="shared" si="152"/>
        <v>-4563</v>
      </c>
      <c r="D469" s="1">
        <f t="shared" si="152"/>
        <v>-141453</v>
      </c>
      <c r="E469" s="10">
        <f t="shared" si="153"/>
        <v>-108602</v>
      </c>
      <c r="F469" s="10">
        <f t="shared" si="153"/>
        <v>-177777</v>
      </c>
      <c r="G469" s="10">
        <f t="shared" si="153"/>
        <v>-131370</v>
      </c>
      <c r="H469" s="11">
        <f t="shared" si="154"/>
        <v>3.7374813453183497E-2</v>
      </c>
      <c r="I469" s="12">
        <f t="shared" si="154"/>
        <v>-1.0735560481705804</v>
      </c>
      <c r="J469" s="12">
        <f t="shared" si="154"/>
        <v>1.6330000372801745E-3</v>
      </c>
      <c r="K469" s="12">
        <f t="shared" si="151"/>
        <v>-0.25516323429518906</v>
      </c>
    </row>
    <row r="470" spans="1:11" x14ac:dyDescent="0.2">
      <c r="A470" s="15" t="str">
        <f t="shared" si="150"/>
        <v>Apr-11</v>
      </c>
      <c r="B470" s="8">
        <f t="shared" si="152"/>
        <v>-81</v>
      </c>
      <c r="C470" s="1">
        <f t="shared" si="152"/>
        <v>-4582</v>
      </c>
      <c r="D470" s="1">
        <f t="shared" si="152"/>
        <v>-137460</v>
      </c>
      <c r="E470" s="10">
        <f t="shared" si="153"/>
        <v>-32880</v>
      </c>
      <c r="F470" s="10">
        <f t="shared" si="153"/>
        <v>-105750</v>
      </c>
      <c r="G470" s="10">
        <f t="shared" si="153"/>
        <v>-79353</v>
      </c>
      <c r="H470" s="11">
        <f t="shared" si="154"/>
        <v>3.058702470547936E-2</v>
      </c>
      <c r="I470" s="12">
        <f t="shared" si="154"/>
        <v>0.43796317765040271</v>
      </c>
      <c r="J470" s="12">
        <f t="shared" si="154"/>
        <v>-3.054700669711119E-2</v>
      </c>
      <c r="K470" s="12">
        <f t="shared" si="151"/>
        <v>-0.32679408138100996</v>
      </c>
    </row>
    <row r="471" spans="1:11" x14ac:dyDescent="0.2">
      <c r="A471" s="15" t="str">
        <f t="shared" si="150"/>
        <v>May-11</v>
      </c>
      <c r="B471" s="8">
        <f t="shared" si="152"/>
        <v>-73</v>
      </c>
      <c r="C471" s="1">
        <f t="shared" si="152"/>
        <v>-5132</v>
      </c>
      <c r="D471" s="1">
        <f t="shared" si="152"/>
        <v>-159092</v>
      </c>
      <c r="E471" s="10">
        <f t="shared" si="153"/>
        <v>17127</v>
      </c>
      <c r="F471" s="10">
        <f t="shared" si="153"/>
        <v>16921</v>
      </c>
      <c r="G471" s="10">
        <f t="shared" si="153"/>
        <v>-24340</v>
      </c>
      <c r="H471" s="11">
        <f t="shared" si="154"/>
        <v>6.4609366916156485E-2</v>
      </c>
      <c r="I471" s="12">
        <f t="shared" si="154"/>
        <v>1.4762009832282281</v>
      </c>
      <c r="J471" s="12">
        <f t="shared" si="154"/>
        <v>-7.6679529973340266E-3</v>
      </c>
      <c r="K471" s="12">
        <f t="shared" si="151"/>
        <v>-0.62583069109812328</v>
      </c>
    </row>
    <row r="472" spans="1:11" x14ac:dyDescent="0.2">
      <c r="A472" s="15" t="str">
        <f t="shared" si="150"/>
        <v>Jun-11</v>
      </c>
      <c r="B472" s="8">
        <f t="shared" si="152"/>
        <v>-71</v>
      </c>
      <c r="C472" s="1">
        <f t="shared" si="152"/>
        <v>-4225</v>
      </c>
      <c r="D472" s="1">
        <f t="shared" si="152"/>
        <v>-126750</v>
      </c>
      <c r="E472" s="10">
        <f t="shared" si="153"/>
        <v>-5035</v>
      </c>
      <c r="F472" s="10">
        <f t="shared" si="153"/>
        <v>5463</v>
      </c>
      <c r="G472" s="10">
        <f t="shared" si="153"/>
        <v>-27152</v>
      </c>
      <c r="H472" s="11">
        <f t="shared" si="154"/>
        <v>6.6228451033376379E-2</v>
      </c>
      <c r="I472" s="12">
        <f t="shared" si="154"/>
        <v>0.7256440622639353</v>
      </c>
      <c r="J472" s="12">
        <f t="shared" si="154"/>
        <v>1.2006982431201463E-2</v>
      </c>
      <c r="K472" s="12">
        <f t="shared" si="151"/>
        <v>-0.37395503466182589</v>
      </c>
    </row>
    <row r="473" spans="1:11" x14ac:dyDescent="0.2">
      <c r="A473" s="15" t="str">
        <f t="shared" si="150"/>
        <v>Jul-11</v>
      </c>
      <c r="B473" s="8">
        <f t="shared" si="152"/>
        <v>-62</v>
      </c>
      <c r="C473" s="1">
        <f t="shared" si="152"/>
        <v>-3643</v>
      </c>
      <c r="D473" s="1">
        <f t="shared" si="152"/>
        <v>-112933</v>
      </c>
      <c r="E473" s="10">
        <f t="shared" si="153"/>
        <v>21044</v>
      </c>
      <c r="F473" s="10">
        <f t="shared" si="153"/>
        <v>43630</v>
      </c>
      <c r="G473" s="10">
        <f t="shared" si="153"/>
        <v>-9601</v>
      </c>
      <c r="H473" s="11">
        <f t="shared" si="154"/>
        <v>5.6954756877875878E-2</v>
      </c>
      <c r="I473" s="12">
        <f t="shared" si="154"/>
        <v>1.3293230857721703</v>
      </c>
      <c r="J473" s="12">
        <f t="shared" si="154"/>
        <v>5.9716397538733812E-3</v>
      </c>
      <c r="K473" s="12">
        <f t="shared" si="151"/>
        <v>-0.30768528750025581</v>
      </c>
    </row>
    <row r="474" spans="1:11" x14ac:dyDescent="0.2">
      <c r="A474" s="15" t="str">
        <f t="shared" si="150"/>
        <v>Aug-11</v>
      </c>
      <c r="B474" s="8">
        <f t="shared" si="152"/>
        <v>-56</v>
      </c>
      <c r="C474" s="1">
        <f t="shared" si="152"/>
        <v>-3108</v>
      </c>
      <c r="D474" s="1">
        <f t="shared" si="152"/>
        <v>-96348</v>
      </c>
      <c r="E474" s="10">
        <f t="shared" si="153"/>
        <v>98339</v>
      </c>
      <c r="F474" s="10">
        <f t="shared" si="153"/>
        <v>170112</v>
      </c>
      <c r="G474" s="10">
        <f t="shared" si="153"/>
        <v>71933</v>
      </c>
      <c r="H474" s="11">
        <f t="shared" si="154"/>
        <v>2.2937274524447382E-2</v>
      </c>
      <c r="I474" s="12">
        <f t="shared" si="154"/>
        <v>3.0208270947300413</v>
      </c>
      <c r="J474" s="12">
        <f t="shared" si="154"/>
        <v>7.3820837427918118E-3</v>
      </c>
      <c r="K474" s="12">
        <f t="shared" si="151"/>
        <v>-0.2215254891587648</v>
      </c>
    </row>
    <row r="475" spans="1:11" x14ac:dyDescent="0.2">
      <c r="A475" s="15" t="str">
        <f t="shared" si="150"/>
        <v>Sep-11</v>
      </c>
      <c r="B475" s="8">
        <f t="shared" si="152"/>
        <v>-37</v>
      </c>
      <c r="C475" s="1">
        <f t="shared" si="152"/>
        <v>-444</v>
      </c>
      <c r="D475" s="1">
        <f t="shared" si="152"/>
        <v>-13320</v>
      </c>
      <c r="E475" s="10">
        <f t="shared" si="153"/>
        <v>17737</v>
      </c>
      <c r="F475" s="10">
        <f t="shared" si="153"/>
        <v>5495</v>
      </c>
      <c r="G475" s="10">
        <f t="shared" si="153"/>
        <v>-3479</v>
      </c>
      <c r="H475" s="11">
        <f t="shared" si="154"/>
        <v>1.0724581251036591E-2</v>
      </c>
      <c r="I475" s="12">
        <f t="shared" si="154"/>
        <v>0.5293279684204073</v>
      </c>
      <c r="J475" s="12">
        <f t="shared" si="154"/>
        <v>-1.7979026976303381E-2</v>
      </c>
      <c r="K475" s="12">
        <f t="shared" si="151"/>
        <v>0.35811769475690625</v>
      </c>
    </row>
    <row r="476" spans="1:11" x14ac:dyDescent="0.2">
      <c r="A476" s="15" t="str">
        <f t="shared" si="150"/>
        <v>Oct-11</v>
      </c>
      <c r="B476" s="8">
        <f t="shared" si="152"/>
        <v>-63</v>
      </c>
      <c r="C476" s="1">
        <f t="shared" si="152"/>
        <v>-3745</v>
      </c>
      <c r="D476" s="1">
        <f t="shared" si="152"/>
        <v>-116095</v>
      </c>
      <c r="E476" s="10">
        <f t="shared" si="153"/>
        <v>-14770</v>
      </c>
      <c r="F476" s="10">
        <f t="shared" si="153"/>
        <v>-36771</v>
      </c>
      <c r="G476" s="10">
        <f t="shared" si="153"/>
        <v>-54401</v>
      </c>
      <c r="H476" s="11">
        <f t="shared" si="154"/>
        <v>5.3080063245070308E-2</v>
      </c>
      <c r="I476" s="12">
        <f t="shared" si="154"/>
        <v>0.5545765401782603</v>
      </c>
      <c r="J476" s="12">
        <f t="shared" si="154"/>
        <v>-8.2188377087979436E-3</v>
      </c>
      <c r="K476" s="12">
        <f t="shared" si="151"/>
        <v>-0.31001044527325661</v>
      </c>
    </row>
    <row r="477" spans="1:11" x14ac:dyDescent="0.2">
      <c r="A477" s="15" t="str">
        <f t="shared" si="150"/>
        <v>Nov-11</v>
      </c>
      <c r="B477" s="8">
        <f t="shared" si="152"/>
        <v>-68</v>
      </c>
      <c r="C477" s="1">
        <f t="shared" si="152"/>
        <v>-3976</v>
      </c>
      <c r="D477" s="1">
        <f t="shared" si="152"/>
        <v>-119280</v>
      </c>
      <c r="E477" s="10">
        <f t="shared" si="153"/>
        <v>-37719</v>
      </c>
      <c r="F477" s="10">
        <f t="shared" si="153"/>
        <v>-40182</v>
      </c>
      <c r="G477" s="10">
        <f t="shared" si="153"/>
        <v>-40627</v>
      </c>
      <c r="H477" s="11">
        <f t="shared" si="154"/>
        <v>2.2907649013041542E-2</v>
      </c>
      <c r="I477" s="12">
        <f t="shared" si="154"/>
        <v>0.20476095197172839</v>
      </c>
      <c r="J477" s="12">
        <f t="shared" si="154"/>
        <v>1.2398391101086315E-2</v>
      </c>
      <c r="K477" s="12">
        <f t="shared" si="151"/>
        <v>-0.31150701424468252</v>
      </c>
    </row>
    <row r="478" spans="1:11" x14ac:dyDescent="0.2">
      <c r="A478" s="15" t="str">
        <f t="shared" si="150"/>
        <v>Dec-11</v>
      </c>
      <c r="B478" s="8">
        <f t="shared" si="152"/>
        <v>-70</v>
      </c>
      <c r="C478" s="1">
        <f t="shared" si="152"/>
        <v>-3779</v>
      </c>
      <c r="D478" s="1">
        <f t="shared" si="152"/>
        <v>-117149</v>
      </c>
      <c r="E478" s="10">
        <f t="shared" si="153"/>
        <v>-18979</v>
      </c>
      <c r="F478" s="10">
        <f t="shared" si="153"/>
        <v>42857</v>
      </c>
      <c r="G478" s="10">
        <f t="shared" si="153"/>
        <v>5224</v>
      </c>
      <c r="H478" s="11">
        <f t="shared" si="154"/>
        <v>1.9970177005965262E-2</v>
      </c>
      <c r="I478" s="12">
        <f t="shared" si="154"/>
        <v>0.60971835452712497</v>
      </c>
      <c r="J478" s="12">
        <f t="shared" si="154"/>
        <v>4.4621468760038585E-2</v>
      </c>
      <c r="K478" s="12">
        <f t="shared" si="151"/>
        <v>-0.22254191828843517</v>
      </c>
    </row>
    <row r="479" spans="1:11" x14ac:dyDescent="0.2">
      <c r="A479" s="15" t="str">
        <f t="shared" ref="A479:A510" si="155">TEXT(A114,"mmm-yy")</f>
        <v>Jan-12</v>
      </c>
      <c r="B479" s="8">
        <f t="shared" si="152"/>
        <v>-70</v>
      </c>
      <c r="C479" s="1">
        <f t="shared" si="152"/>
        <v>-3171</v>
      </c>
      <c r="D479" s="1">
        <f t="shared" si="152"/>
        <v>-98301</v>
      </c>
      <c r="E479" s="10">
        <f t="shared" si="153"/>
        <v>-91144</v>
      </c>
      <c r="F479" s="10">
        <f t="shared" si="153"/>
        <v>-183163</v>
      </c>
      <c r="G479" s="10">
        <f t="shared" si="153"/>
        <v>-51698</v>
      </c>
      <c r="H479" s="11">
        <f t="shared" si="154"/>
        <v>-3.6688936132581507E-2</v>
      </c>
      <c r="I479" s="12">
        <f t="shared" si="154"/>
        <v>-0.98117210069411698</v>
      </c>
      <c r="J479" s="12">
        <f t="shared" si="154"/>
        <v>-1.4909022222935331E-3</v>
      </c>
      <c r="K479" s="12">
        <f t="shared" ref="K479:K510" si="156">K303-K291</f>
        <v>-3.8404459345422026E-2</v>
      </c>
    </row>
    <row r="480" spans="1:11" x14ac:dyDescent="0.2">
      <c r="A480" s="15" t="str">
        <f t="shared" si="155"/>
        <v>Feb-12</v>
      </c>
      <c r="B480" s="8">
        <f t="shared" si="152"/>
        <v>-68</v>
      </c>
      <c r="C480" s="1">
        <f t="shared" si="152"/>
        <v>-3123</v>
      </c>
      <c r="D480" s="1">
        <f t="shared" si="152"/>
        <v>53757</v>
      </c>
      <c r="E480" s="10">
        <f t="shared" si="153"/>
        <v>-27011</v>
      </c>
      <c r="F480" s="10">
        <f t="shared" si="153"/>
        <v>-66562</v>
      </c>
      <c r="G480" s="10">
        <f t="shared" si="153"/>
        <v>-37793</v>
      </c>
      <c r="H480" s="11">
        <f t="shared" si="154"/>
        <v>1.9440987722092462E-3</v>
      </c>
      <c r="I480" s="12">
        <f t="shared" si="154"/>
        <v>-1.2871265179617595</v>
      </c>
      <c r="J480" s="12">
        <f t="shared" si="154"/>
        <v>-1.0899053546908899E-2</v>
      </c>
      <c r="K480" s="12">
        <f t="shared" si="156"/>
        <v>-4.9528657941330323E-2</v>
      </c>
    </row>
    <row r="481" spans="1:11" x14ac:dyDescent="0.2">
      <c r="A481" s="15" t="str">
        <f t="shared" si="155"/>
        <v>Mar-12</v>
      </c>
      <c r="B481" s="8">
        <f t="shared" si="152"/>
        <v>-25</v>
      </c>
      <c r="C481" s="1">
        <f t="shared" si="152"/>
        <v>359</v>
      </c>
      <c r="D481" s="1">
        <f t="shared" si="152"/>
        <v>11129</v>
      </c>
      <c r="E481" s="10">
        <f t="shared" si="153"/>
        <v>-13240</v>
      </c>
      <c r="F481" s="10">
        <f t="shared" si="153"/>
        <v>-24605</v>
      </c>
      <c r="G481" s="10">
        <f t="shared" si="153"/>
        <v>1062</v>
      </c>
      <c r="H481" s="11">
        <f t="shared" si="154"/>
        <v>-1.5989879674868535E-2</v>
      </c>
      <c r="I481" s="12">
        <f t="shared" si="154"/>
        <v>-0.41164593430545438</v>
      </c>
      <c r="J481" s="12">
        <f t="shared" si="154"/>
        <v>-1.3772256915927095E-3</v>
      </c>
      <c r="K481" s="12">
        <f t="shared" si="156"/>
        <v>0.44444555138019126</v>
      </c>
    </row>
    <row r="482" spans="1:11" x14ac:dyDescent="0.2">
      <c r="A482" s="15" t="str">
        <f t="shared" si="155"/>
        <v>Apr-12</v>
      </c>
      <c r="B482" s="8">
        <f t="shared" si="152"/>
        <v>-20</v>
      </c>
      <c r="C482" s="1">
        <f t="shared" si="152"/>
        <v>776</v>
      </c>
      <c r="D482" s="1">
        <f t="shared" si="152"/>
        <v>23280</v>
      </c>
      <c r="E482" s="10">
        <f t="shared" si="153"/>
        <v>-51823</v>
      </c>
      <c r="F482" s="10">
        <f t="shared" si="153"/>
        <v>-56639</v>
      </c>
      <c r="G482" s="10">
        <f t="shared" si="153"/>
        <v>-4696</v>
      </c>
      <c r="H482" s="11">
        <f t="shared" si="154"/>
        <v>-3.3656230103275453E-2</v>
      </c>
      <c r="I482" s="12">
        <f t="shared" si="154"/>
        <v>-1.4352163853253899</v>
      </c>
      <c r="J482" s="12">
        <f t="shared" si="154"/>
        <v>2.0969550282217142E-2</v>
      </c>
      <c r="K482" s="12">
        <f t="shared" si="156"/>
        <v>0.50839457765892604</v>
      </c>
    </row>
    <row r="483" spans="1:11" x14ac:dyDescent="0.2">
      <c r="A483" s="15" t="str">
        <f t="shared" si="155"/>
        <v>May-12</v>
      </c>
      <c r="B483" s="8">
        <f t="shared" ref="B483:D502" si="157">B118-B106</f>
        <v>-27</v>
      </c>
      <c r="C483" s="1">
        <f t="shared" si="157"/>
        <v>466</v>
      </c>
      <c r="D483" s="1">
        <f t="shared" si="157"/>
        <v>14446</v>
      </c>
      <c r="E483" s="10">
        <f t="shared" ref="E483:G502" si="158">IF(OR(E118="C",E106="C"),"C",E118-E106)</f>
        <v>-17168</v>
      </c>
      <c r="F483" s="10">
        <f t="shared" si="158"/>
        <v>-5616</v>
      </c>
      <c r="G483" s="10">
        <f t="shared" si="158"/>
        <v>4195</v>
      </c>
      <c r="H483" s="11">
        <f t="shared" ref="H483:J502" si="159">IF(OR(H307="C",H295="C"),"C",H307-H295)</f>
        <v>-1.4128541145232543E-2</v>
      </c>
      <c r="I483" s="12">
        <f t="shared" si="159"/>
        <v>-0.51033193226036389</v>
      </c>
      <c r="J483" s="12">
        <f t="shared" si="159"/>
        <v>1.6985751647401903E-2</v>
      </c>
      <c r="K483" s="12">
        <f t="shared" si="156"/>
        <v>0.50841137824023974</v>
      </c>
    </row>
    <row r="484" spans="1:11" x14ac:dyDescent="0.2">
      <c r="A484" s="15" t="str">
        <f t="shared" si="155"/>
        <v>Jun-12</v>
      </c>
      <c r="B484" s="8">
        <f t="shared" si="157"/>
        <v>-22</v>
      </c>
      <c r="C484" s="1">
        <f t="shared" si="157"/>
        <v>1110</v>
      </c>
      <c r="D484" s="1">
        <f t="shared" si="157"/>
        <v>33300</v>
      </c>
      <c r="E484" s="10">
        <f t="shared" si="158"/>
        <v>13644</v>
      </c>
      <c r="F484" s="10">
        <f t="shared" si="158"/>
        <v>72207</v>
      </c>
      <c r="G484" s="10">
        <f t="shared" si="158"/>
        <v>32133</v>
      </c>
      <c r="H484" s="11">
        <f t="shared" si="159"/>
        <v>9.0833399550813709E-3</v>
      </c>
      <c r="I484" s="12">
        <f t="shared" si="159"/>
        <v>0.10990911088531163</v>
      </c>
      <c r="J484" s="12">
        <f t="shared" si="159"/>
        <v>4.532648064414202E-2</v>
      </c>
      <c r="K484" s="12">
        <f t="shared" si="156"/>
        <v>0.65827598352396421</v>
      </c>
    </row>
    <row r="485" spans="1:11" x14ac:dyDescent="0.2">
      <c r="A485" s="15" t="str">
        <f t="shared" si="155"/>
        <v>Jul-12</v>
      </c>
      <c r="B485" s="8">
        <f t="shared" si="157"/>
        <v>-48</v>
      </c>
      <c r="C485" s="1">
        <f t="shared" si="157"/>
        <v>-1048</v>
      </c>
      <c r="D485" s="1">
        <f t="shared" si="157"/>
        <v>-32488</v>
      </c>
      <c r="E485" s="10">
        <f t="shared" si="158"/>
        <v>-89613</v>
      </c>
      <c r="F485" s="10">
        <f t="shared" si="158"/>
        <v>-150716</v>
      </c>
      <c r="G485" s="10">
        <f t="shared" si="158"/>
        <v>-69701</v>
      </c>
      <c r="H485" s="11">
        <f t="shared" si="159"/>
        <v>-7.5842850740044376E-3</v>
      </c>
      <c r="I485" s="12">
        <f t="shared" si="159"/>
        <v>-1.9152810211971882</v>
      </c>
      <c r="J485" s="12">
        <f t="shared" si="159"/>
        <v>1.5140498452173023E-3</v>
      </c>
      <c r="K485" s="12">
        <f t="shared" si="156"/>
        <v>0.32671737378112198</v>
      </c>
    </row>
    <row r="486" spans="1:11" x14ac:dyDescent="0.2">
      <c r="A486" s="15" t="str">
        <f t="shared" si="155"/>
        <v>Aug-12</v>
      </c>
      <c r="B486" s="8">
        <f t="shared" si="157"/>
        <v>-61</v>
      </c>
      <c r="C486" s="1">
        <f t="shared" si="157"/>
        <v>-1215</v>
      </c>
      <c r="D486" s="1">
        <f t="shared" si="157"/>
        <v>-37665</v>
      </c>
      <c r="E486" s="10">
        <f t="shared" si="158"/>
        <v>-127836</v>
      </c>
      <c r="F486" s="10">
        <f t="shared" si="158"/>
        <v>-202375</v>
      </c>
      <c r="G486" s="10">
        <f t="shared" si="158"/>
        <v>-87449</v>
      </c>
      <c r="H486" s="11">
        <f t="shared" si="159"/>
        <v>-2.3829521914422891E-2</v>
      </c>
      <c r="I486" s="12">
        <f t="shared" si="159"/>
        <v>-2.7930168197121823</v>
      </c>
      <c r="J486" s="12">
        <f t="shared" si="159"/>
        <v>5.6301755348828753E-3</v>
      </c>
      <c r="K486" s="12">
        <f t="shared" si="156"/>
        <v>0.45198585952577019</v>
      </c>
    </row>
    <row r="487" spans="1:11" x14ac:dyDescent="0.2">
      <c r="A487" s="15" t="str">
        <f t="shared" si="155"/>
        <v>Sep-12</v>
      </c>
      <c r="B487" s="8">
        <f t="shared" si="157"/>
        <v>-39</v>
      </c>
      <c r="C487" s="1">
        <f t="shared" si="157"/>
        <v>-2774</v>
      </c>
      <c r="D487" s="1">
        <f t="shared" si="157"/>
        <v>-83220</v>
      </c>
      <c r="E487" s="10">
        <f t="shared" si="158"/>
        <v>-64672</v>
      </c>
      <c r="F487" s="10">
        <f t="shared" si="158"/>
        <v>-78315</v>
      </c>
      <c r="G487" s="10">
        <f t="shared" si="158"/>
        <v>-64463</v>
      </c>
      <c r="H487" s="11">
        <f t="shared" si="159"/>
        <v>4.3030880025289209E-2</v>
      </c>
      <c r="I487" s="12">
        <f t="shared" si="159"/>
        <v>-0.93334729911904546</v>
      </c>
      <c r="J487" s="12">
        <f t="shared" si="159"/>
        <v>2.2021477709907478E-2</v>
      </c>
      <c r="K487" s="12">
        <f t="shared" si="156"/>
        <v>-0.34433501007733724</v>
      </c>
    </row>
    <row r="488" spans="1:11" x14ac:dyDescent="0.2">
      <c r="A488" s="15" t="str">
        <f t="shared" si="155"/>
        <v>Oct-12</v>
      </c>
      <c r="B488" s="8">
        <f t="shared" si="157"/>
        <v>-28</v>
      </c>
      <c r="C488" s="1">
        <f t="shared" si="157"/>
        <v>-410</v>
      </c>
      <c r="D488" s="1">
        <f t="shared" si="157"/>
        <v>-12710</v>
      </c>
      <c r="E488" s="10">
        <f t="shared" si="158"/>
        <v>17699</v>
      </c>
      <c r="F488" s="10">
        <f t="shared" si="158"/>
        <v>81911</v>
      </c>
      <c r="G488" s="10">
        <f t="shared" si="158"/>
        <v>50804</v>
      </c>
      <c r="H488" s="11">
        <f t="shared" si="159"/>
        <v>-1.322136941700558E-2</v>
      </c>
      <c r="I488" s="12">
        <f t="shared" si="159"/>
        <v>0.50997340795203883</v>
      </c>
      <c r="J488" s="12">
        <f t="shared" si="159"/>
        <v>3.526454459139039E-2</v>
      </c>
      <c r="K488" s="12">
        <f t="shared" si="156"/>
        <v>0.2500708728871075</v>
      </c>
    </row>
    <row r="489" spans="1:11" x14ac:dyDescent="0.2">
      <c r="A489" s="15" t="str">
        <f t="shared" si="155"/>
        <v>Nov-12</v>
      </c>
      <c r="B489" s="8">
        <f t="shared" si="157"/>
        <v>-29</v>
      </c>
      <c r="C489" s="1">
        <f t="shared" si="157"/>
        <v>-469</v>
      </c>
      <c r="D489" s="1">
        <f t="shared" si="157"/>
        <v>-14070</v>
      </c>
      <c r="E489" s="10">
        <f t="shared" si="158"/>
        <v>-40855</v>
      </c>
      <c r="F489" s="10">
        <f t="shared" si="158"/>
        <v>-33110</v>
      </c>
      <c r="G489" s="10">
        <f t="shared" si="158"/>
        <v>-26239</v>
      </c>
      <c r="H489" s="11">
        <f t="shared" si="159"/>
        <v>1.0473147797985805E-2</v>
      </c>
      <c r="I489" s="12">
        <f t="shared" si="159"/>
        <v>-0.84229207770706438</v>
      </c>
      <c r="J489" s="12">
        <f t="shared" si="159"/>
        <v>2.0577526705662708E-2</v>
      </c>
      <c r="K489" s="12">
        <f t="shared" si="156"/>
        <v>0.24491698111830829</v>
      </c>
    </row>
    <row r="490" spans="1:11" x14ac:dyDescent="0.2">
      <c r="A490" s="15" t="str">
        <f t="shared" si="155"/>
        <v>Dec-12</v>
      </c>
      <c r="B490" s="8">
        <f t="shared" si="157"/>
        <v>-33</v>
      </c>
      <c r="C490" s="1">
        <f t="shared" si="157"/>
        <v>-413</v>
      </c>
      <c r="D490" s="1">
        <f t="shared" si="157"/>
        <v>-12803</v>
      </c>
      <c r="E490" s="10">
        <f t="shared" si="158"/>
        <v>21794</v>
      </c>
      <c r="F490" s="10">
        <f t="shared" si="158"/>
        <v>68984</v>
      </c>
      <c r="G490" s="10">
        <f t="shared" si="158"/>
        <v>40271</v>
      </c>
      <c r="H490" s="11">
        <f t="shared" si="159"/>
        <v>-5.8487752663278769E-3</v>
      </c>
      <c r="I490" s="12">
        <f t="shared" si="159"/>
        <v>0.61608439638672507</v>
      </c>
      <c r="J490" s="12">
        <f t="shared" si="159"/>
        <v>1.6309081169084694E-2</v>
      </c>
      <c r="K490" s="12">
        <f t="shared" si="156"/>
        <v>0.31752750947741504</v>
      </c>
    </row>
    <row r="491" spans="1:11" x14ac:dyDescent="0.2">
      <c r="A491" s="15" t="str">
        <f t="shared" si="155"/>
        <v>Jan-13</v>
      </c>
      <c r="B491" s="8">
        <f t="shared" si="157"/>
        <v>-25</v>
      </c>
      <c r="C491" s="1">
        <f t="shared" si="157"/>
        <v>-698</v>
      </c>
      <c r="D491" s="1">
        <f t="shared" si="157"/>
        <v>-21638</v>
      </c>
      <c r="E491" s="10">
        <f t="shared" si="158"/>
        <v>-5851</v>
      </c>
      <c r="F491" s="10">
        <f t="shared" si="158"/>
        <v>-8267</v>
      </c>
      <c r="G491" s="10">
        <f t="shared" si="158"/>
        <v>-45811</v>
      </c>
      <c r="H491" s="11">
        <f t="shared" si="159"/>
        <v>4.597651354218879E-2</v>
      </c>
      <c r="I491" s="12">
        <f t="shared" si="159"/>
        <v>0.10374460235558303</v>
      </c>
      <c r="J491" s="12">
        <f t="shared" si="159"/>
        <v>1.5641786420039772E-3</v>
      </c>
      <c r="K491" s="12">
        <f t="shared" si="156"/>
        <v>0.12044237237710576</v>
      </c>
    </row>
    <row r="492" spans="1:11" x14ac:dyDescent="0.2">
      <c r="A492" s="15" t="str">
        <f t="shared" si="155"/>
        <v>Feb-13</v>
      </c>
      <c r="B492" s="8">
        <f t="shared" si="157"/>
        <v>-20</v>
      </c>
      <c r="C492" s="1">
        <f t="shared" si="157"/>
        <v>-753</v>
      </c>
      <c r="D492" s="1">
        <f t="shared" si="157"/>
        <v>-162285</v>
      </c>
      <c r="E492" s="10">
        <f t="shared" si="158"/>
        <v>-11447</v>
      </c>
      <c r="F492" s="10">
        <f t="shared" si="158"/>
        <v>48728</v>
      </c>
      <c r="G492" s="10">
        <f t="shared" si="158"/>
        <v>19658</v>
      </c>
      <c r="H492" s="11">
        <f t="shared" si="159"/>
        <v>7.0293482141896568E-3</v>
      </c>
      <c r="I492" s="12">
        <f t="shared" si="159"/>
        <v>1.628277917919462</v>
      </c>
      <c r="J492" s="12">
        <f t="shared" si="159"/>
        <v>3.5928012733202008E-2</v>
      </c>
      <c r="K492" s="12">
        <f t="shared" si="156"/>
        <v>3.6362203031501394E-2</v>
      </c>
    </row>
    <row r="493" spans="1:11" x14ac:dyDescent="0.2">
      <c r="A493" s="15" t="str">
        <f t="shared" si="155"/>
        <v>Mar-13</v>
      </c>
      <c r="B493" s="8">
        <f t="shared" si="157"/>
        <v>-11</v>
      </c>
      <c r="C493" s="1">
        <f t="shared" si="157"/>
        <v>-571</v>
      </c>
      <c r="D493" s="1">
        <f t="shared" si="157"/>
        <v>-17701</v>
      </c>
      <c r="E493" s="10">
        <f t="shared" si="158"/>
        <v>142165</v>
      </c>
      <c r="F493" s="10">
        <f t="shared" si="158"/>
        <v>327305</v>
      </c>
      <c r="G493" s="10">
        <f t="shared" si="158"/>
        <v>130034</v>
      </c>
      <c r="H493" s="11">
        <f t="shared" si="159"/>
        <v>4.8583262359687129E-2</v>
      </c>
      <c r="I493" s="12">
        <f t="shared" si="159"/>
        <v>3.4390366002604082</v>
      </c>
      <c r="J493" s="12">
        <f t="shared" si="159"/>
        <v>4.5595012125219547E-2</v>
      </c>
      <c r="K493" s="12">
        <f t="shared" si="156"/>
        <v>-2.8434023314567014E-2</v>
      </c>
    </row>
    <row r="494" spans="1:11" x14ac:dyDescent="0.2">
      <c r="A494" s="15" t="str">
        <f t="shared" si="155"/>
        <v>Apr-13</v>
      </c>
      <c r="B494" s="8">
        <f t="shared" si="157"/>
        <v>-15</v>
      </c>
      <c r="C494" s="1">
        <f t="shared" si="157"/>
        <v>-777</v>
      </c>
      <c r="D494" s="1">
        <f t="shared" si="157"/>
        <v>-23310</v>
      </c>
      <c r="E494" s="10">
        <f t="shared" si="158"/>
        <v>19899</v>
      </c>
      <c r="F494" s="10">
        <f t="shared" si="158"/>
        <v>-33435</v>
      </c>
      <c r="G494" s="10">
        <f t="shared" si="158"/>
        <v>-18921</v>
      </c>
      <c r="H494" s="11">
        <f t="shared" si="159"/>
        <v>1.492287098049605E-3</v>
      </c>
      <c r="I494" s="12">
        <f t="shared" si="159"/>
        <v>0.67532557283674777</v>
      </c>
      <c r="J494" s="12">
        <f t="shared" si="159"/>
        <v>-4.3751670992491221E-2</v>
      </c>
      <c r="K494" s="12">
        <f t="shared" si="156"/>
        <v>-3.8041755237088637E-2</v>
      </c>
    </row>
    <row r="495" spans="1:11" x14ac:dyDescent="0.2">
      <c r="A495" s="15" t="str">
        <f t="shared" si="155"/>
        <v>May-13</v>
      </c>
      <c r="B495" s="8">
        <f t="shared" si="157"/>
        <v>-8</v>
      </c>
      <c r="C495" s="1">
        <f t="shared" si="157"/>
        <v>576</v>
      </c>
      <c r="D495" s="1">
        <f t="shared" si="157"/>
        <v>17856</v>
      </c>
      <c r="E495" s="10">
        <f t="shared" si="158"/>
        <v>73639</v>
      </c>
      <c r="F495" s="10">
        <f t="shared" si="158"/>
        <v>150936</v>
      </c>
      <c r="G495" s="10">
        <f t="shared" si="158"/>
        <v>96039</v>
      </c>
      <c r="H495" s="11">
        <f t="shared" si="159"/>
        <v>-3.2732695411424872E-2</v>
      </c>
      <c r="I495" s="12">
        <f t="shared" si="159"/>
        <v>1.6226666614403165</v>
      </c>
      <c r="J495" s="12">
        <f t="shared" si="159"/>
        <v>2.8373474566492751E-2</v>
      </c>
      <c r="K495" s="12">
        <f t="shared" si="156"/>
        <v>0.2910708076763413</v>
      </c>
    </row>
    <row r="496" spans="1:11" x14ac:dyDescent="0.2">
      <c r="A496" s="15" t="str">
        <f t="shared" si="155"/>
        <v>Jun-13</v>
      </c>
      <c r="B496" s="8">
        <f t="shared" si="157"/>
        <v>7</v>
      </c>
      <c r="C496" s="1">
        <f t="shared" si="157"/>
        <v>656</v>
      </c>
      <c r="D496" s="1">
        <f t="shared" si="157"/>
        <v>19680</v>
      </c>
      <c r="E496" s="10">
        <f t="shared" si="158"/>
        <v>36557</v>
      </c>
      <c r="F496" s="10">
        <f t="shared" si="158"/>
        <v>46218</v>
      </c>
      <c r="G496" s="10">
        <f t="shared" si="158"/>
        <v>18734</v>
      </c>
      <c r="H496" s="11">
        <f t="shared" si="159"/>
        <v>9.4692091856489746E-3</v>
      </c>
      <c r="I496" s="12">
        <f t="shared" si="159"/>
        <v>0.76593057235762529</v>
      </c>
      <c r="J496" s="12">
        <f t="shared" si="159"/>
        <v>-1.1019760229889819E-2</v>
      </c>
      <c r="K496" s="12">
        <f t="shared" si="156"/>
        <v>0.11320411402029151</v>
      </c>
    </row>
    <row r="497" spans="1:11" x14ac:dyDescent="0.2">
      <c r="A497" s="15" t="str">
        <f t="shared" si="155"/>
        <v>Jul-13</v>
      </c>
      <c r="B497" s="8">
        <f t="shared" si="157"/>
        <v>9</v>
      </c>
      <c r="C497" s="1">
        <f t="shared" si="157"/>
        <v>376</v>
      </c>
      <c r="D497" s="1">
        <f t="shared" si="157"/>
        <v>11656</v>
      </c>
      <c r="E497" s="10">
        <f t="shared" si="158"/>
        <v>99193</v>
      </c>
      <c r="F497" s="10">
        <f t="shared" si="158"/>
        <v>169193</v>
      </c>
      <c r="G497" s="10">
        <f t="shared" si="158"/>
        <v>83824</v>
      </c>
      <c r="H497" s="11">
        <f t="shared" si="159"/>
        <v>-1.8007850672203674E-3</v>
      </c>
      <c r="I497" s="12">
        <f t="shared" si="159"/>
        <v>2.3056641909011724</v>
      </c>
      <c r="J497" s="12">
        <f t="shared" si="159"/>
        <v>1.0575801799861395E-4</v>
      </c>
      <c r="K497" s="12">
        <f t="shared" si="156"/>
        <v>-4.1269659051792473E-3</v>
      </c>
    </row>
    <row r="498" spans="1:11" x14ac:dyDescent="0.2">
      <c r="A498" s="15" t="str">
        <f t="shared" si="155"/>
        <v>Aug-13</v>
      </c>
      <c r="B498" s="8">
        <f t="shared" si="157"/>
        <v>8</v>
      </c>
      <c r="C498" s="1">
        <f t="shared" si="157"/>
        <v>250</v>
      </c>
      <c r="D498" s="1">
        <f t="shared" si="157"/>
        <v>7750</v>
      </c>
      <c r="E498" s="10">
        <f t="shared" si="158"/>
        <v>82321</v>
      </c>
      <c r="F498" s="10">
        <f t="shared" si="158"/>
        <v>144472</v>
      </c>
      <c r="G498" s="10">
        <f t="shared" si="158"/>
        <v>65608</v>
      </c>
      <c r="H498" s="11">
        <f t="shared" si="159"/>
        <v>1.1250463222911566E-2</v>
      </c>
      <c r="I498" s="12">
        <f t="shared" si="159"/>
        <v>1.9279439083558501</v>
      </c>
      <c r="J498" s="12">
        <f t="shared" si="159"/>
        <v>7.1664654578227349E-3</v>
      </c>
      <c r="K498" s="12">
        <f t="shared" si="156"/>
        <v>-3.1028265443204361E-2</v>
      </c>
    </row>
    <row r="499" spans="1:11" x14ac:dyDescent="0.2">
      <c r="A499" s="15" t="str">
        <f t="shared" si="155"/>
        <v>Sep-13</v>
      </c>
      <c r="B499" s="8">
        <f t="shared" si="157"/>
        <v>-4</v>
      </c>
      <c r="C499" s="1">
        <f t="shared" si="157"/>
        <v>311</v>
      </c>
      <c r="D499" s="1">
        <f t="shared" si="157"/>
        <v>9330</v>
      </c>
      <c r="E499" s="10">
        <f t="shared" si="158"/>
        <v>63626</v>
      </c>
      <c r="F499" s="10">
        <f t="shared" si="158"/>
        <v>103604</v>
      </c>
      <c r="G499" s="10">
        <f t="shared" si="158"/>
        <v>33780</v>
      </c>
      <c r="H499" s="11">
        <f t="shared" si="159"/>
        <v>3.3491559202159626E-2</v>
      </c>
      <c r="I499" s="12">
        <f t="shared" si="159"/>
        <v>1.4908448195169619</v>
      </c>
      <c r="J499" s="12">
        <f t="shared" si="159"/>
        <v>-1.7409681762365903E-3</v>
      </c>
      <c r="K499" s="12">
        <f t="shared" si="156"/>
        <v>0.15319333635437005</v>
      </c>
    </row>
    <row r="500" spans="1:11" x14ac:dyDescent="0.2">
      <c r="A500" s="15" t="str">
        <f t="shared" si="155"/>
        <v>Oct-13</v>
      </c>
      <c r="B500" s="8">
        <f t="shared" si="157"/>
        <v>-13</v>
      </c>
      <c r="C500" s="1">
        <f t="shared" si="157"/>
        <v>728</v>
      </c>
      <c r="D500" s="1">
        <f t="shared" si="157"/>
        <v>22568</v>
      </c>
      <c r="E500" s="10">
        <f t="shared" si="158"/>
        <v>44347</v>
      </c>
      <c r="F500" s="10">
        <f t="shared" si="158"/>
        <v>38310</v>
      </c>
      <c r="G500" s="10">
        <f t="shared" si="158"/>
        <v>8703</v>
      </c>
      <c r="H500" s="11">
        <f t="shared" si="159"/>
        <v>1.6334991469456384E-2</v>
      </c>
      <c r="I500" s="12">
        <f t="shared" si="159"/>
        <v>0.84267641759045375</v>
      </c>
      <c r="J500" s="12">
        <f t="shared" si="159"/>
        <v>-2.4153120159054131E-2</v>
      </c>
      <c r="K500" s="12">
        <f t="shared" si="156"/>
        <v>0.40557357828841845</v>
      </c>
    </row>
    <row r="501" spans="1:11" x14ac:dyDescent="0.2">
      <c r="A501" s="15" t="str">
        <f t="shared" si="155"/>
        <v>Nov-13</v>
      </c>
      <c r="B501" s="8">
        <f t="shared" si="157"/>
        <v>-8</v>
      </c>
      <c r="C501" s="1">
        <f t="shared" si="157"/>
        <v>1136</v>
      </c>
      <c r="D501" s="1">
        <f t="shared" si="157"/>
        <v>34080</v>
      </c>
      <c r="E501" s="10">
        <f t="shared" si="158"/>
        <v>117996</v>
      </c>
      <c r="F501" s="10">
        <f t="shared" si="158"/>
        <v>175172</v>
      </c>
      <c r="G501" s="10">
        <f t="shared" si="158"/>
        <v>63360</v>
      </c>
      <c r="H501" s="11">
        <f t="shared" si="159"/>
        <v>3.9211612849603616E-2</v>
      </c>
      <c r="I501" s="12">
        <f t="shared" si="159"/>
        <v>2.4803811113352765</v>
      </c>
      <c r="J501" s="12">
        <f t="shared" si="159"/>
        <v>-1.0583706793435788E-2</v>
      </c>
      <c r="K501" s="12">
        <f t="shared" si="156"/>
        <v>0.46315742452294018</v>
      </c>
    </row>
    <row r="502" spans="1:11" x14ac:dyDescent="0.2">
      <c r="A502" s="15" t="str">
        <f t="shared" si="155"/>
        <v>Dec-13</v>
      </c>
      <c r="B502" s="8">
        <f t="shared" si="157"/>
        <v>14</v>
      </c>
      <c r="C502" s="1">
        <f t="shared" si="157"/>
        <v>1384</v>
      </c>
      <c r="D502" s="1">
        <f t="shared" si="157"/>
        <v>42904</v>
      </c>
      <c r="E502" s="10">
        <f t="shared" si="158"/>
        <v>89819</v>
      </c>
      <c r="F502" s="10">
        <f t="shared" si="158"/>
        <v>109400</v>
      </c>
      <c r="G502" s="10">
        <f t="shared" si="158"/>
        <v>34932</v>
      </c>
      <c r="H502" s="11">
        <f t="shared" si="159"/>
        <v>2.4055480921862271E-2</v>
      </c>
      <c r="I502" s="12">
        <f t="shared" si="159"/>
        <v>1.6485031232138638</v>
      </c>
      <c r="J502" s="12">
        <f t="shared" si="159"/>
        <v>-3.1823446225377916E-2</v>
      </c>
      <c r="K502" s="12">
        <f t="shared" si="156"/>
        <v>0.23896806798632753</v>
      </c>
    </row>
    <row r="503" spans="1:11" x14ac:dyDescent="0.2">
      <c r="A503" s="15" t="str">
        <f t="shared" si="155"/>
        <v>Jan-14</v>
      </c>
      <c r="B503" s="8">
        <f t="shared" ref="B503:D522" si="160">B138-B126</f>
        <v>-11</v>
      </c>
      <c r="C503" s="1">
        <f t="shared" si="160"/>
        <v>1108</v>
      </c>
      <c r="D503" s="1">
        <f t="shared" si="160"/>
        <v>34348</v>
      </c>
      <c r="E503" s="10">
        <f t="shared" ref="E503:G522" si="161">IF(OR(E138="C",E126="C"),"C",E138-E126)</f>
        <v>116481</v>
      </c>
      <c r="F503" s="10">
        <f t="shared" si="161"/>
        <v>254370</v>
      </c>
      <c r="G503" s="10">
        <f t="shared" si="161"/>
        <v>74382</v>
      </c>
      <c r="H503" s="11">
        <f t="shared" ref="H503:J522" si="162">IF(OR(H327="C",H315="C"),"C",H327-H315)</f>
        <v>4.7097489134462656E-2</v>
      </c>
      <c r="I503" s="12">
        <f t="shared" si="162"/>
        <v>2.2729191570332929</v>
      </c>
      <c r="J503" s="12">
        <f t="shared" si="162"/>
        <v>1.0969995548120615E-2</v>
      </c>
      <c r="K503" s="12">
        <f t="shared" si="156"/>
        <v>0.49333889716427137</v>
      </c>
    </row>
    <row r="504" spans="1:11" x14ac:dyDescent="0.2">
      <c r="A504" s="15" t="str">
        <f t="shared" si="155"/>
        <v>Feb-14</v>
      </c>
      <c r="B504" s="8">
        <f t="shared" si="160"/>
        <v>-9</v>
      </c>
      <c r="C504" s="1">
        <f t="shared" si="160"/>
        <v>1445</v>
      </c>
      <c r="D504" s="1">
        <f t="shared" si="160"/>
        <v>40460</v>
      </c>
      <c r="E504" s="10">
        <f t="shared" si="161"/>
        <v>136259</v>
      </c>
      <c r="F504" s="10">
        <f t="shared" si="161"/>
        <v>257296</v>
      </c>
      <c r="G504" s="10">
        <f t="shared" si="161"/>
        <v>88519</v>
      </c>
      <c r="H504" s="11">
        <f t="shared" si="162"/>
        <v>5.0370988952905815E-2</v>
      </c>
      <c r="I504" s="12">
        <f t="shared" si="162"/>
        <v>2.9393880655135405</v>
      </c>
      <c r="J504" s="12">
        <f t="shared" si="162"/>
        <v>1.1245884147450536E-2</v>
      </c>
      <c r="K504" s="12">
        <f t="shared" si="156"/>
        <v>0.571190269582317</v>
      </c>
    </row>
    <row r="505" spans="1:11" x14ac:dyDescent="0.2">
      <c r="A505" s="15" t="str">
        <f t="shared" si="155"/>
        <v>Mar-14</v>
      </c>
      <c r="B505" s="8">
        <f t="shared" si="160"/>
        <v>-11</v>
      </c>
      <c r="C505" s="1">
        <f t="shared" si="160"/>
        <v>1608</v>
      </c>
      <c r="D505" s="1">
        <f t="shared" si="160"/>
        <v>49848</v>
      </c>
      <c r="E505" s="10">
        <f t="shared" si="161"/>
        <v>-8559</v>
      </c>
      <c r="F505" s="10">
        <f t="shared" si="161"/>
        <v>-94504</v>
      </c>
      <c r="G505" s="10">
        <f t="shared" si="161"/>
        <v>-89135</v>
      </c>
      <c r="H505" s="11">
        <f t="shared" si="162"/>
        <v>4.3728134786439332E-2</v>
      </c>
      <c r="I505" s="12">
        <f t="shared" si="162"/>
        <v>-0.7116109342787027</v>
      </c>
      <c r="J505" s="12">
        <f t="shared" si="162"/>
        <v>-4.0374062704965796E-2</v>
      </c>
      <c r="K505" s="12">
        <f t="shared" si="156"/>
        <v>0.64976474738502077</v>
      </c>
    </row>
    <row r="506" spans="1:11" x14ac:dyDescent="0.2">
      <c r="A506" s="15" t="str">
        <f t="shared" si="155"/>
        <v>Apr-14</v>
      </c>
      <c r="B506" s="8">
        <f t="shared" si="160"/>
        <v>-3</v>
      </c>
      <c r="C506" s="1">
        <f t="shared" si="160"/>
        <v>1693</v>
      </c>
      <c r="D506" s="1">
        <f t="shared" si="160"/>
        <v>50790</v>
      </c>
      <c r="E506" s="10">
        <f t="shared" si="161"/>
        <v>172664</v>
      </c>
      <c r="F506" s="10">
        <f t="shared" si="161"/>
        <v>391133</v>
      </c>
      <c r="G506" s="10">
        <f t="shared" si="161"/>
        <v>138568</v>
      </c>
      <c r="H506" s="11">
        <f t="shared" si="162"/>
        <v>8.5158742854947622E-2</v>
      </c>
      <c r="I506" s="12">
        <f t="shared" si="162"/>
        <v>3.6204026142474461</v>
      </c>
      <c r="J506" s="12">
        <f t="shared" si="162"/>
        <v>5.7513900003784091E-2</v>
      </c>
      <c r="K506" s="12">
        <f t="shared" si="156"/>
        <v>0.56889291210951853</v>
      </c>
    </row>
    <row r="507" spans="1:11" x14ac:dyDescent="0.2">
      <c r="A507" s="15" t="str">
        <f t="shared" si="155"/>
        <v>May-14</v>
      </c>
      <c r="B507" s="8">
        <f t="shared" si="160"/>
        <v>-10</v>
      </c>
      <c r="C507" s="1">
        <f t="shared" si="160"/>
        <v>701</v>
      </c>
      <c r="D507" s="1">
        <f t="shared" si="160"/>
        <v>21731</v>
      </c>
      <c r="E507" s="10">
        <f t="shared" si="161"/>
        <v>98021</v>
      </c>
      <c r="F507" s="10">
        <f t="shared" si="161"/>
        <v>172182</v>
      </c>
      <c r="G507" s="10">
        <f t="shared" si="161"/>
        <v>44401</v>
      </c>
      <c r="H507" s="11">
        <f t="shared" si="162"/>
        <v>7.8415627829297341E-2</v>
      </c>
      <c r="I507" s="12">
        <f t="shared" si="162"/>
        <v>2.1545025923206147</v>
      </c>
      <c r="J507" s="12">
        <f t="shared" si="162"/>
        <v>1.2466502555792625E-2</v>
      </c>
      <c r="K507" s="12">
        <f t="shared" si="156"/>
        <v>0.35988081511759162</v>
      </c>
    </row>
    <row r="508" spans="1:11" x14ac:dyDescent="0.2">
      <c r="A508" s="15" t="str">
        <f t="shared" si="155"/>
        <v>Jun-14</v>
      </c>
      <c r="B508" s="8">
        <f t="shared" si="160"/>
        <v>-15</v>
      </c>
      <c r="C508" s="1">
        <f t="shared" si="160"/>
        <v>-371</v>
      </c>
      <c r="D508" s="1">
        <f t="shared" si="160"/>
        <v>-11130</v>
      </c>
      <c r="E508" s="10">
        <f t="shared" si="161"/>
        <v>29565</v>
      </c>
      <c r="F508" s="10">
        <f t="shared" si="161"/>
        <v>19935</v>
      </c>
      <c r="G508" s="10">
        <f t="shared" si="161"/>
        <v>-19206</v>
      </c>
      <c r="H508" s="11">
        <f t="shared" si="162"/>
        <v>6.4794565105287028E-2</v>
      </c>
      <c r="I508" s="12">
        <f t="shared" si="162"/>
        <v>0.80859937153424255</v>
      </c>
      <c r="J508" s="12">
        <f t="shared" si="162"/>
        <v>-2.310845237036796E-2</v>
      </c>
      <c r="K508" s="12">
        <f t="shared" si="156"/>
        <v>9.0250449760283402E-2</v>
      </c>
    </row>
    <row r="509" spans="1:11" x14ac:dyDescent="0.2">
      <c r="A509" s="15" t="str">
        <f t="shared" si="155"/>
        <v>Jul-14</v>
      </c>
      <c r="B509" s="8">
        <f t="shared" si="160"/>
        <v>-20</v>
      </c>
      <c r="C509" s="1">
        <f t="shared" si="160"/>
        <v>630</v>
      </c>
      <c r="D509" s="1">
        <f t="shared" si="160"/>
        <v>19530</v>
      </c>
      <c r="E509" s="10">
        <f t="shared" si="161"/>
        <v>52653</v>
      </c>
      <c r="F509" s="10">
        <f t="shared" si="161"/>
        <v>95276</v>
      </c>
      <c r="G509" s="10">
        <f t="shared" si="161"/>
        <v>-2939</v>
      </c>
      <c r="H509" s="11">
        <f t="shared" si="162"/>
        <v>9.0974817577643918E-2</v>
      </c>
      <c r="I509" s="12">
        <f t="shared" si="162"/>
        <v>1.1117337696539806</v>
      </c>
      <c r="J509" s="12">
        <f t="shared" si="162"/>
        <v>3.9852881137627527E-3</v>
      </c>
      <c r="K509" s="12">
        <f t="shared" si="156"/>
        <v>0.48503351487222091</v>
      </c>
    </row>
    <row r="510" spans="1:11" x14ac:dyDescent="0.2">
      <c r="A510" s="15" t="str">
        <f t="shared" si="155"/>
        <v>Aug-14</v>
      </c>
      <c r="B510" s="8">
        <f t="shared" si="160"/>
        <v>-45</v>
      </c>
      <c r="C510" s="1">
        <f t="shared" si="160"/>
        <v>-1</v>
      </c>
      <c r="D510" s="1">
        <f t="shared" si="160"/>
        <v>-31</v>
      </c>
      <c r="E510" s="10">
        <f t="shared" si="161"/>
        <v>47098</v>
      </c>
      <c r="F510" s="10">
        <f t="shared" si="161"/>
        <v>71467</v>
      </c>
      <c r="G510" s="10">
        <f t="shared" si="161"/>
        <v>14164</v>
      </c>
      <c r="H510" s="11">
        <f t="shared" si="162"/>
        <v>4.0046829194553268E-2</v>
      </c>
      <c r="I510" s="12">
        <f t="shared" si="162"/>
        <v>1.1345396723418695</v>
      </c>
      <c r="J510" s="12">
        <f t="shared" si="162"/>
        <v>-4.6261644669030044E-3</v>
      </c>
      <c r="K510" s="12">
        <f t="shared" si="156"/>
        <v>0.63693417580565637</v>
      </c>
    </row>
    <row r="511" spans="1:11" x14ac:dyDescent="0.2">
      <c r="A511" s="15" t="str">
        <f t="shared" ref="A511:A542" si="163">TEXT(A146,"mmm-yy")</f>
        <v>Sep-14</v>
      </c>
      <c r="B511" s="8">
        <f t="shared" si="160"/>
        <v>-48</v>
      </c>
      <c r="C511" s="1">
        <f t="shared" si="160"/>
        <v>-788</v>
      </c>
      <c r="D511" s="1">
        <f t="shared" si="160"/>
        <v>-23640</v>
      </c>
      <c r="E511" s="10">
        <f t="shared" si="161"/>
        <v>76051</v>
      </c>
      <c r="F511" s="10">
        <f t="shared" si="161"/>
        <v>138198</v>
      </c>
      <c r="G511" s="10">
        <f t="shared" si="161"/>
        <v>19565</v>
      </c>
      <c r="H511" s="11">
        <f t="shared" si="162"/>
        <v>8.8064584244349042E-2</v>
      </c>
      <c r="I511" s="12">
        <f t="shared" si="162"/>
        <v>2.0692699804928338</v>
      </c>
      <c r="J511" s="12">
        <f t="shared" si="162"/>
        <v>8.3277180834675502E-3</v>
      </c>
      <c r="K511" s="12">
        <f t="shared" ref="K511:K542" si="164">K335-K323</f>
        <v>0.41247170943486822</v>
      </c>
    </row>
    <row r="512" spans="1:11" x14ac:dyDescent="0.2">
      <c r="A512" s="15" t="str">
        <f t="shared" si="163"/>
        <v>Oct-14</v>
      </c>
      <c r="B512" s="8">
        <f t="shared" si="160"/>
        <v>-19</v>
      </c>
      <c r="C512" s="1">
        <f t="shared" si="160"/>
        <v>-530</v>
      </c>
      <c r="D512" s="1">
        <f t="shared" si="160"/>
        <v>-16430</v>
      </c>
      <c r="E512" s="10">
        <f t="shared" si="161"/>
        <v>92725</v>
      </c>
      <c r="F512" s="10">
        <f t="shared" si="161"/>
        <v>187668</v>
      </c>
      <c r="G512" s="10">
        <f t="shared" si="161"/>
        <v>70799</v>
      </c>
      <c r="H512" s="11">
        <f t="shared" si="162"/>
        <v>3.5621032403560626E-2</v>
      </c>
      <c r="I512" s="12">
        <f t="shared" si="162"/>
        <v>2.2790901001768873</v>
      </c>
      <c r="J512" s="12">
        <f t="shared" si="162"/>
        <v>1.9948725189858019E-2</v>
      </c>
      <c r="K512" s="12">
        <f t="shared" si="164"/>
        <v>9.5905978061416874E-2</v>
      </c>
    </row>
    <row r="513" spans="1:11" x14ac:dyDescent="0.2">
      <c r="A513" s="15" t="str">
        <f t="shared" si="163"/>
        <v>Nov-14</v>
      </c>
      <c r="B513" s="8">
        <f t="shared" si="160"/>
        <v>-30</v>
      </c>
      <c r="C513" s="1">
        <f t="shared" si="160"/>
        <v>-689</v>
      </c>
      <c r="D513" s="1">
        <f t="shared" si="160"/>
        <v>-20670</v>
      </c>
      <c r="E513" s="10">
        <f t="shared" si="161"/>
        <v>86758</v>
      </c>
      <c r="F513" s="10">
        <f t="shared" si="161"/>
        <v>166555</v>
      </c>
      <c r="G513" s="10">
        <f t="shared" si="161"/>
        <v>51889</v>
      </c>
      <c r="H513" s="11">
        <f t="shared" si="162"/>
        <v>4.4685368419563609E-2</v>
      </c>
      <c r="I513" s="12">
        <f t="shared" si="162"/>
        <v>2.2597979176458693</v>
      </c>
      <c r="J513" s="12">
        <f t="shared" si="162"/>
        <v>1.3970598758959785E-2</v>
      </c>
      <c r="K513" s="12">
        <f t="shared" si="164"/>
        <v>0.1988875649514128</v>
      </c>
    </row>
    <row r="514" spans="1:11" x14ac:dyDescent="0.2">
      <c r="A514" s="15" t="str">
        <f t="shared" si="163"/>
        <v>Dec-14</v>
      </c>
      <c r="B514" s="8">
        <f t="shared" si="160"/>
        <v>-42</v>
      </c>
      <c r="C514" s="1">
        <f t="shared" si="160"/>
        <v>-1285</v>
      </c>
      <c r="D514" s="1">
        <f t="shared" si="160"/>
        <v>-39835</v>
      </c>
      <c r="E514" s="10">
        <f t="shared" si="161"/>
        <v>123669</v>
      </c>
      <c r="F514" s="10">
        <f t="shared" si="161"/>
        <v>241731</v>
      </c>
      <c r="G514" s="10">
        <f t="shared" si="161"/>
        <v>62852</v>
      </c>
      <c r="H514" s="11">
        <f t="shared" si="162"/>
        <v>6.6157528305865076E-2</v>
      </c>
      <c r="I514" s="12">
        <f t="shared" si="162"/>
        <v>3.2165481937709757</v>
      </c>
      <c r="J514" s="12">
        <f t="shared" si="162"/>
        <v>7.2946261375750332E-3</v>
      </c>
      <c r="K514" s="12">
        <f t="shared" si="164"/>
        <v>0.17666977039417731</v>
      </c>
    </row>
    <row r="515" spans="1:11" x14ac:dyDescent="0.2">
      <c r="A515" s="15" t="str">
        <f t="shared" si="163"/>
        <v>Jan-15</v>
      </c>
      <c r="B515" s="8">
        <f t="shared" si="160"/>
        <v>-33</v>
      </c>
      <c r="C515" s="1">
        <f t="shared" si="160"/>
        <v>-844</v>
      </c>
      <c r="D515" s="1">
        <f t="shared" si="160"/>
        <v>-26164</v>
      </c>
      <c r="E515" s="10">
        <f t="shared" si="161"/>
        <v>87376</v>
      </c>
      <c r="F515" s="10">
        <f t="shared" si="161"/>
        <v>168136</v>
      </c>
      <c r="G515" s="10">
        <f t="shared" si="161"/>
        <v>64738</v>
      </c>
      <c r="H515" s="11">
        <f t="shared" si="162"/>
        <v>1.2389771630370916E-2</v>
      </c>
      <c r="I515" s="12">
        <f t="shared" si="162"/>
        <v>2.2997023534392937</v>
      </c>
      <c r="J515" s="12">
        <f t="shared" si="162"/>
        <v>-2.3520341314284821E-3</v>
      </c>
      <c r="K515" s="12">
        <f t="shared" si="164"/>
        <v>0.19182853903620867</v>
      </c>
    </row>
    <row r="516" spans="1:11" x14ac:dyDescent="0.2">
      <c r="A516" s="15" t="str">
        <f t="shared" si="163"/>
        <v>Feb-15</v>
      </c>
      <c r="B516" s="8">
        <f t="shared" si="160"/>
        <v>-32</v>
      </c>
      <c r="C516" s="1">
        <f t="shared" si="160"/>
        <v>-760</v>
      </c>
      <c r="D516" s="1">
        <f t="shared" si="160"/>
        <v>-21280</v>
      </c>
      <c r="E516" s="10">
        <f t="shared" si="161"/>
        <v>81439</v>
      </c>
      <c r="F516" s="10">
        <f t="shared" si="161"/>
        <v>189728</v>
      </c>
      <c r="G516" s="10">
        <f t="shared" si="161"/>
        <v>86949</v>
      </c>
      <c r="H516" s="11">
        <f t="shared" si="162"/>
        <v>1.228664824407999E-2</v>
      </c>
      <c r="I516" s="12">
        <f t="shared" si="162"/>
        <v>2.3359034539873491</v>
      </c>
      <c r="J516" s="12">
        <f t="shared" si="162"/>
        <v>2.3058789158233672E-2</v>
      </c>
      <c r="K516" s="12">
        <f t="shared" si="164"/>
        <v>0.20473324333108422</v>
      </c>
    </row>
    <row r="517" spans="1:11" x14ac:dyDescent="0.2">
      <c r="A517" s="15" t="str">
        <f t="shared" si="163"/>
        <v>Mar-15</v>
      </c>
      <c r="B517" s="8">
        <f t="shared" si="160"/>
        <v>-30</v>
      </c>
      <c r="C517" s="1">
        <f t="shared" si="160"/>
        <v>-1050</v>
      </c>
      <c r="D517" s="1">
        <f t="shared" si="160"/>
        <v>-32550</v>
      </c>
      <c r="E517" s="10">
        <f t="shared" si="161"/>
        <v>144921</v>
      </c>
      <c r="F517" s="10">
        <f t="shared" si="161"/>
        <v>247919</v>
      </c>
      <c r="G517" s="10">
        <f t="shared" si="161"/>
        <v>126781</v>
      </c>
      <c r="H517" s="11">
        <f t="shared" si="162"/>
        <v>1.0978044600971071E-3</v>
      </c>
      <c r="I517" s="12">
        <f t="shared" si="162"/>
        <v>3.6523343777408073</v>
      </c>
      <c r="J517" s="12">
        <f t="shared" si="162"/>
        <v>2.754403071943079E-3</v>
      </c>
      <c r="K517" s="12">
        <f t="shared" si="164"/>
        <v>8.6730856084152208E-2</v>
      </c>
    </row>
    <row r="518" spans="1:11" x14ac:dyDescent="0.2">
      <c r="A518" s="15" t="str">
        <f t="shared" si="163"/>
        <v>Apr-15</v>
      </c>
      <c r="B518" s="8">
        <f t="shared" si="160"/>
        <v>-43</v>
      </c>
      <c r="C518" s="1">
        <f t="shared" si="160"/>
        <v>-960</v>
      </c>
      <c r="D518" s="1">
        <f t="shared" si="160"/>
        <v>-28800</v>
      </c>
      <c r="E518" s="10">
        <f t="shared" si="161"/>
        <v>66583</v>
      </c>
      <c r="F518" s="10">
        <f t="shared" si="161"/>
        <v>107636</v>
      </c>
      <c r="G518" s="10">
        <f t="shared" si="161"/>
        <v>32069</v>
      </c>
      <c r="H518" s="11">
        <f t="shared" si="162"/>
        <v>2.8479417265421247E-2</v>
      </c>
      <c r="I518" s="12">
        <f t="shared" si="162"/>
        <v>1.8541523180621624</v>
      </c>
      <c r="J518" s="12">
        <f t="shared" si="162"/>
        <v>-4.8827698970093092E-3</v>
      </c>
      <c r="K518" s="12">
        <f t="shared" si="164"/>
        <v>0.29727329152243698</v>
      </c>
    </row>
    <row r="519" spans="1:11" x14ac:dyDescent="0.2">
      <c r="A519" s="15" t="str">
        <f t="shared" si="163"/>
        <v>May-15</v>
      </c>
      <c r="B519" s="8">
        <f t="shared" si="160"/>
        <v>-28</v>
      </c>
      <c r="C519" s="1">
        <f t="shared" si="160"/>
        <v>144</v>
      </c>
      <c r="D519" s="1">
        <f t="shared" si="160"/>
        <v>4464</v>
      </c>
      <c r="E519" s="10">
        <f t="shared" si="161"/>
        <v>64321</v>
      </c>
      <c r="F519" s="10">
        <f t="shared" si="161"/>
        <v>122701</v>
      </c>
      <c r="G519" s="10">
        <f t="shared" si="161"/>
        <v>58244</v>
      </c>
      <c r="H519" s="11">
        <f t="shared" si="162"/>
        <v>6.1281157384400764E-3</v>
      </c>
      <c r="I519" s="12">
        <f t="shared" si="162"/>
        <v>1.4807950603942359</v>
      </c>
      <c r="J519" s="12">
        <f t="shared" si="162"/>
        <v>1.3941187563379032E-2</v>
      </c>
      <c r="K519" s="12">
        <f t="shared" si="164"/>
        <v>0.43662437043975899</v>
      </c>
    </row>
    <row r="520" spans="1:11" x14ac:dyDescent="0.2">
      <c r="A520" s="15" t="str">
        <f t="shared" si="163"/>
        <v>Jun-15</v>
      </c>
      <c r="B520" s="8">
        <f t="shared" si="160"/>
        <v>-29</v>
      </c>
      <c r="C520" s="1">
        <f t="shared" si="160"/>
        <v>1122</v>
      </c>
      <c r="D520" s="1">
        <f t="shared" si="160"/>
        <v>33660</v>
      </c>
      <c r="E520" s="10">
        <f t="shared" si="161"/>
        <v>52237</v>
      </c>
      <c r="F520" s="10">
        <f t="shared" si="161"/>
        <v>58485</v>
      </c>
      <c r="G520" s="10">
        <f t="shared" si="161"/>
        <v>26204</v>
      </c>
      <c r="H520" s="11">
        <f t="shared" si="162"/>
        <v>4.4242281901212266E-3</v>
      </c>
      <c r="I520" s="12">
        <f t="shared" si="162"/>
        <v>1.0377841909370282</v>
      </c>
      <c r="J520" s="12">
        <f t="shared" si="162"/>
        <v>-1.9365692504272225E-2</v>
      </c>
      <c r="K520" s="12">
        <f t="shared" si="164"/>
        <v>0.77531177983570387</v>
      </c>
    </row>
    <row r="521" spans="1:11" x14ac:dyDescent="0.2">
      <c r="A521" s="15" t="str">
        <f t="shared" si="163"/>
        <v>Jul-15</v>
      </c>
      <c r="B521" s="8">
        <f t="shared" si="160"/>
        <v>-26</v>
      </c>
      <c r="C521" s="1">
        <f t="shared" si="160"/>
        <v>742</v>
      </c>
      <c r="D521" s="1">
        <f t="shared" si="160"/>
        <v>23002</v>
      </c>
      <c r="E521" s="10">
        <f t="shared" si="161"/>
        <v>51512</v>
      </c>
      <c r="F521" s="10">
        <f t="shared" si="161"/>
        <v>94133</v>
      </c>
      <c r="G521" s="10">
        <f t="shared" si="161"/>
        <v>53280</v>
      </c>
      <c r="H521" s="11">
        <f t="shared" si="162"/>
        <v>-1.666358173079896E-2</v>
      </c>
      <c r="I521" s="12">
        <f t="shared" si="162"/>
        <v>1.0456765703819357</v>
      </c>
      <c r="J521" s="12">
        <f t="shared" si="162"/>
        <v>4.2568009619448066E-3</v>
      </c>
      <c r="K521" s="12">
        <f t="shared" si="164"/>
        <v>0.61482811556485473</v>
      </c>
    </row>
    <row r="522" spans="1:11" x14ac:dyDescent="0.2">
      <c r="A522" s="15" t="str">
        <f t="shared" si="163"/>
        <v>Aug-15</v>
      </c>
      <c r="B522" s="8">
        <f t="shared" si="160"/>
        <v>0</v>
      </c>
      <c r="C522" s="1">
        <f t="shared" si="160"/>
        <v>1402</v>
      </c>
      <c r="D522" s="1">
        <f t="shared" si="160"/>
        <v>43462</v>
      </c>
      <c r="E522" s="10">
        <f t="shared" si="161"/>
        <v>47892</v>
      </c>
      <c r="F522" s="10">
        <f t="shared" si="161"/>
        <v>91818</v>
      </c>
      <c r="G522" s="10">
        <f t="shared" si="161"/>
        <v>19894</v>
      </c>
      <c r="H522" s="11">
        <f t="shared" si="162"/>
        <v>4.6595804860209089E-2</v>
      </c>
      <c r="I522" s="12">
        <f t="shared" si="162"/>
        <v>0.80641070386397473</v>
      </c>
      <c r="J522" s="12">
        <f t="shared" si="162"/>
        <v>9.3819897159517218E-3</v>
      </c>
      <c r="K522" s="12">
        <f t="shared" si="164"/>
        <v>0.4592204389125456</v>
      </c>
    </row>
    <row r="523" spans="1:11" x14ac:dyDescent="0.2">
      <c r="A523" s="15" t="str">
        <f t="shared" si="163"/>
        <v>Sep-15</v>
      </c>
      <c r="B523" s="8">
        <f t="shared" ref="B523:D542" si="165">B158-B146</f>
        <v>29</v>
      </c>
      <c r="C523" s="1">
        <f t="shared" si="165"/>
        <v>1345</v>
      </c>
      <c r="D523" s="1">
        <f t="shared" si="165"/>
        <v>40350</v>
      </c>
      <c r="E523" s="10">
        <f t="shared" ref="E523:G542" si="166">IF(OR(E158="C",E146="C"),"C",E158-E146)</f>
        <v>64312</v>
      </c>
      <c r="F523" s="10">
        <f t="shared" si="166"/>
        <v>122775</v>
      </c>
      <c r="G523" s="10">
        <f t="shared" si="166"/>
        <v>76085</v>
      </c>
      <c r="H523" s="11">
        <f t="shared" ref="H523:J542" si="167">IF(OR(H347="C",H335="C"),"C",H347-H335)</f>
        <v>-3.045795903214632E-2</v>
      </c>
      <c r="I523" s="12">
        <f t="shared" si="167"/>
        <v>1.2296522914450563</v>
      </c>
      <c r="J523" s="12">
        <f t="shared" si="167"/>
        <v>1.0384787460955947E-2</v>
      </c>
      <c r="K523" s="12">
        <f t="shared" si="164"/>
        <v>2.6718468387819883E-2</v>
      </c>
    </row>
    <row r="524" spans="1:11" x14ac:dyDescent="0.2">
      <c r="A524" s="15" t="str">
        <f t="shared" si="163"/>
        <v>Oct-15</v>
      </c>
      <c r="B524" s="8">
        <f t="shared" si="165"/>
        <v>-1</v>
      </c>
      <c r="C524" s="1">
        <f t="shared" si="165"/>
        <v>-3</v>
      </c>
      <c r="D524" s="1">
        <f t="shared" si="165"/>
        <v>-93</v>
      </c>
      <c r="E524" s="10">
        <f t="shared" si="166"/>
        <v>49262</v>
      </c>
      <c r="F524" s="10">
        <f t="shared" si="166"/>
        <v>80182</v>
      </c>
      <c r="G524" s="10">
        <f t="shared" si="166"/>
        <v>55448</v>
      </c>
      <c r="H524" s="11">
        <f t="shared" si="167"/>
        <v>-2.0975014513491264E-2</v>
      </c>
      <c r="I524" s="12">
        <f t="shared" si="167"/>
        <v>1.140346433559337</v>
      </c>
      <c r="J524" s="12">
        <f t="shared" si="167"/>
        <v>-1.9590486291267695E-3</v>
      </c>
      <c r="K524" s="12">
        <f t="shared" si="164"/>
        <v>1.293524711494598E-2</v>
      </c>
    </row>
    <row r="525" spans="1:11" x14ac:dyDescent="0.2">
      <c r="A525" s="15" t="str">
        <f t="shared" si="163"/>
        <v>Nov-15</v>
      </c>
      <c r="B525" s="8">
        <f t="shared" si="165"/>
        <v>7</v>
      </c>
      <c r="C525" s="1">
        <f t="shared" si="165"/>
        <v>-62</v>
      </c>
      <c r="D525" s="1">
        <f t="shared" si="165"/>
        <v>-1860</v>
      </c>
      <c r="E525" s="10">
        <f t="shared" si="166"/>
        <v>84280</v>
      </c>
      <c r="F525" s="10">
        <f t="shared" si="166"/>
        <v>135778</v>
      </c>
      <c r="G525" s="10">
        <f t="shared" si="166"/>
        <v>99493</v>
      </c>
      <c r="H525" s="11">
        <f t="shared" si="167"/>
        <v>-3.4006128030574789E-2</v>
      </c>
      <c r="I525" s="12">
        <f t="shared" si="167"/>
        <v>2.0210846434186251</v>
      </c>
      <c r="J525" s="12">
        <f t="shared" si="167"/>
        <v>-1.3973997888854228E-3</v>
      </c>
      <c r="K525" s="12">
        <f t="shared" si="164"/>
        <v>-0.11675091682050009</v>
      </c>
    </row>
    <row r="526" spans="1:11" x14ac:dyDescent="0.2">
      <c r="A526" s="15" t="str">
        <f t="shared" si="163"/>
        <v>Dec-15</v>
      </c>
      <c r="B526" s="8">
        <f t="shared" si="165"/>
        <v>-11</v>
      </c>
      <c r="C526" s="1">
        <f t="shared" si="165"/>
        <v>97</v>
      </c>
      <c r="D526" s="1">
        <f t="shared" si="165"/>
        <v>3007</v>
      </c>
      <c r="E526" s="10">
        <f t="shared" si="166"/>
        <v>99987</v>
      </c>
      <c r="F526" s="10">
        <f t="shared" si="166"/>
        <v>223633</v>
      </c>
      <c r="G526" s="10">
        <f t="shared" si="166"/>
        <v>153909</v>
      </c>
      <c r="H526" s="11">
        <f t="shared" si="167"/>
        <v>-4.6880563804754471E-2</v>
      </c>
      <c r="I526" s="12">
        <f t="shared" si="167"/>
        <v>2.2591769576384806</v>
      </c>
      <c r="J526" s="12">
        <f t="shared" si="167"/>
        <v>1.8908768267106524E-2</v>
      </c>
      <c r="K526" s="12">
        <f t="shared" si="164"/>
        <v>0.18359347736900133</v>
      </c>
    </row>
    <row r="527" spans="1:11" x14ac:dyDescent="0.2">
      <c r="A527" s="15" t="str">
        <f t="shared" si="163"/>
        <v>Jan-16</v>
      </c>
      <c r="B527" s="8">
        <f t="shared" si="165"/>
        <v>-17</v>
      </c>
      <c r="C527" s="1">
        <f t="shared" si="165"/>
        <v>-67</v>
      </c>
      <c r="D527" s="1">
        <f t="shared" si="165"/>
        <v>-2077</v>
      </c>
      <c r="E527" s="10">
        <f t="shared" si="166"/>
        <v>141046</v>
      </c>
      <c r="F527" s="10">
        <f t="shared" si="166"/>
        <v>277941</v>
      </c>
      <c r="G527" s="10">
        <f t="shared" si="166"/>
        <v>184240</v>
      </c>
      <c r="H527" s="11">
        <f t="shared" si="167"/>
        <v>-5.7964448755034592E-2</v>
      </c>
      <c r="I527" s="12">
        <f t="shared" si="167"/>
        <v>3.2525412196022359</v>
      </c>
      <c r="J527" s="12">
        <f t="shared" si="167"/>
        <v>-7.6875605818593762E-4</v>
      </c>
      <c r="K527" s="12">
        <f t="shared" si="164"/>
        <v>0.21647509236795059</v>
      </c>
    </row>
    <row r="528" spans="1:11" x14ac:dyDescent="0.2">
      <c r="A528" s="15" t="str">
        <f t="shared" si="163"/>
        <v>Feb-16</v>
      </c>
      <c r="B528" s="8">
        <f t="shared" si="165"/>
        <v>-19</v>
      </c>
      <c r="C528" s="1">
        <f t="shared" si="165"/>
        <v>-296</v>
      </c>
      <c r="D528" s="1">
        <f t="shared" si="165"/>
        <v>132549</v>
      </c>
      <c r="E528" s="10">
        <f t="shared" si="166"/>
        <v>136246</v>
      </c>
      <c r="F528" s="10">
        <f t="shared" si="166"/>
        <v>260875</v>
      </c>
      <c r="G528" s="10">
        <f t="shared" si="166"/>
        <v>170116</v>
      </c>
      <c r="H528" s="11">
        <f t="shared" si="167"/>
        <v>-3.1503683286592699E-2</v>
      </c>
      <c r="I528" s="12">
        <f t="shared" si="167"/>
        <v>1.6023913573131523</v>
      </c>
      <c r="J528" s="12">
        <f t="shared" si="167"/>
        <v>9.6791186248288419E-3</v>
      </c>
      <c r="K528" s="12">
        <f t="shared" si="164"/>
        <v>0.17257128851207426</v>
      </c>
    </row>
    <row r="529" spans="1:11" x14ac:dyDescent="0.2">
      <c r="A529" s="15" t="str">
        <f t="shared" si="163"/>
        <v>Mar-16</v>
      </c>
      <c r="B529" s="8">
        <f t="shared" si="165"/>
        <v>-39</v>
      </c>
      <c r="C529" s="1">
        <f t="shared" si="165"/>
        <v>-254</v>
      </c>
      <c r="D529" s="1">
        <f t="shared" si="165"/>
        <v>-7874</v>
      </c>
      <c r="E529" s="10">
        <f t="shared" si="166"/>
        <v>144692</v>
      </c>
      <c r="F529" s="10">
        <f t="shared" si="166"/>
        <v>435857</v>
      </c>
      <c r="G529" s="10">
        <f t="shared" si="166"/>
        <v>254519</v>
      </c>
      <c r="H529" s="11">
        <f t="shared" si="167"/>
        <v>-2.7868304936786714E-2</v>
      </c>
      <c r="I529" s="12">
        <f t="shared" si="167"/>
        <v>3.4059331797319246</v>
      </c>
      <c r="J529" s="12">
        <f t="shared" si="167"/>
        <v>8.544912667861948E-2</v>
      </c>
      <c r="K529" s="12">
        <f t="shared" si="164"/>
        <v>0.4687093104247495</v>
      </c>
    </row>
    <row r="530" spans="1:11" x14ac:dyDescent="0.2">
      <c r="A530" s="15" t="str">
        <f t="shared" si="163"/>
        <v>Apr-16</v>
      </c>
      <c r="B530" s="8">
        <f t="shared" si="165"/>
        <v>-27</v>
      </c>
      <c r="C530" s="1">
        <f t="shared" si="165"/>
        <v>-741</v>
      </c>
      <c r="D530" s="1">
        <f t="shared" si="165"/>
        <v>-22230</v>
      </c>
      <c r="E530" s="10">
        <f t="shared" si="166"/>
        <v>69895</v>
      </c>
      <c r="F530" s="10">
        <f t="shared" si="166"/>
        <v>115558</v>
      </c>
      <c r="G530" s="10">
        <f t="shared" si="166"/>
        <v>102020</v>
      </c>
      <c r="H530" s="11">
        <f t="shared" si="167"/>
        <v>-5.2521025099569796E-2</v>
      </c>
      <c r="I530" s="12">
        <f t="shared" si="167"/>
        <v>1.8891338832656572</v>
      </c>
      <c r="J530" s="12">
        <f t="shared" si="167"/>
        <v>-3.3709324140758223E-3</v>
      </c>
      <c r="K530" s="12">
        <f t="shared" si="164"/>
        <v>0.14675464716395226</v>
      </c>
    </row>
    <row r="531" spans="1:11" x14ac:dyDescent="0.2">
      <c r="A531" s="15" t="str">
        <f t="shared" si="163"/>
        <v>May-16</v>
      </c>
      <c r="B531" s="8">
        <f t="shared" si="165"/>
        <v>-15</v>
      </c>
      <c r="C531" s="1">
        <f t="shared" si="165"/>
        <v>-1478</v>
      </c>
      <c r="D531" s="1">
        <f t="shared" si="165"/>
        <v>-45818</v>
      </c>
      <c r="E531" s="10">
        <f t="shared" si="166"/>
        <v>6223</v>
      </c>
      <c r="F531" s="10">
        <f t="shared" si="166"/>
        <v>-8701</v>
      </c>
      <c r="G531" s="10">
        <f t="shared" si="166"/>
        <v>1376</v>
      </c>
      <c r="H531" s="11">
        <f t="shared" si="167"/>
        <v>-9.7182301280676064E-3</v>
      </c>
      <c r="I531" s="12">
        <f t="shared" si="167"/>
        <v>0.52250466661798356</v>
      </c>
      <c r="J531" s="12">
        <f t="shared" si="167"/>
        <v>-1.2785071439812778E-2</v>
      </c>
      <c r="K531" s="12">
        <f t="shared" si="164"/>
        <v>-0.26402670179720644</v>
      </c>
    </row>
    <row r="532" spans="1:11" x14ac:dyDescent="0.2">
      <c r="A532" s="15" t="str">
        <f t="shared" si="163"/>
        <v>Jun-16</v>
      </c>
      <c r="B532" s="8">
        <f t="shared" si="165"/>
        <v>-15</v>
      </c>
      <c r="C532" s="1">
        <f t="shared" si="165"/>
        <v>-1063</v>
      </c>
      <c r="D532" s="1">
        <f t="shared" si="165"/>
        <v>-31890</v>
      </c>
      <c r="E532" s="10">
        <f t="shared" si="166"/>
        <v>91690</v>
      </c>
      <c r="F532" s="10">
        <f t="shared" si="166"/>
        <v>229976</v>
      </c>
      <c r="G532" s="10">
        <f t="shared" si="166"/>
        <v>146781</v>
      </c>
      <c r="H532" s="11">
        <f t="shared" si="167"/>
        <v>-6.9889908899359643E-2</v>
      </c>
      <c r="I532" s="12">
        <f t="shared" si="167"/>
        <v>2.5026556940821791</v>
      </c>
      <c r="J532" s="12">
        <f t="shared" si="167"/>
        <v>6.5330933720075146E-2</v>
      </c>
      <c r="K532" s="12">
        <f t="shared" si="164"/>
        <v>-0.13042478618826436</v>
      </c>
    </row>
    <row r="533" spans="1:11" x14ac:dyDescent="0.2">
      <c r="A533" s="15" t="str">
        <f t="shared" si="163"/>
        <v>Jul-16</v>
      </c>
      <c r="B533" s="8">
        <f t="shared" si="165"/>
        <v>-16</v>
      </c>
      <c r="C533" s="1">
        <f t="shared" si="165"/>
        <v>-878</v>
      </c>
      <c r="D533" s="1">
        <f t="shared" si="165"/>
        <v>-27218</v>
      </c>
      <c r="E533" s="10">
        <f t="shared" si="166"/>
        <v>73317</v>
      </c>
      <c r="F533" s="10">
        <f t="shared" si="166"/>
        <v>169030</v>
      </c>
      <c r="G533" s="10">
        <f t="shared" si="166"/>
        <v>93076</v>
      </c>
      <c r="H533" s="11">
        <f t="shared" si="167"/>
        <v>-2.2085751531864872E-2</v>
      </c>
      <c r="I533" s="12">
        <f t="shared" si="167"/>
        <v>1.9841344503063425</v>
      </c>
      <c r="J533" s="12">
        <f t="shared" si="167"/>
        <v>2.8712952750836962E-2</v>
      </c>
      <c r="K533" s="12">
        <f t="shared" si="164"/>
        <v>-5.5720748277757082E-2</v>
      </c>
    </row>
    <row r="534" spans="1:11" x14ac:dyDescent="0.2">
      <c r="A534" s="15" t="str">
        <f t="shared" si="163"/>
        <v>Aug-16</v>
      </c>
      <c r="B534" s="8">
        <f t="shared" si="165"/>
        <v>-17</v>
      </c>
      <c r="C534" s="1">
        <f t="shared" si="165"/>
        <v>-1051</v>
      </c>
      <c r="D534" s="1">
        <f t="shared" si="165"/>
        <v>-32581</v>
      </c>
      <c r="E534" s="10">
        <f t="shared" si="166"/>
        <v>73780</v>
      </c>
      <c r="F534" s="10">
        <f t="shared" si="166"/>
        <v>148272</v>
      </c>
      <c r="G534" s="10">
        <f t="shared" si="166"/>
        <v>88437</v>
      </c>
      <c r="H534" s="11">
        <f t="shared" si="167"/>
        <v>-3.3379884689270778E-2</v>
      </c>
      <c r="I534" s="12">
        <f t="shared" si="167"/>
        <v>2.0317309311564955</v>
      </c>
      <c r="J534" s="12">
        <f t="shared" si="167"/>
        <v>1.7910212426409666E-2</v>
      </c>
      <c r="K534" s="12">
        <f t="shared" si="164"/>
        <v>-9.7949941891748438E-2</v>
      </c>
    </row>
    <row r="535" spans="1:11" x14ac:dyDescent="0.2">
      <c r="A535" s="15" t="str">
        <f t="shared" si="163"/>
        <v>Sep-16</v>
      </c>
      <c r="B535" s="8">
        <f t="shared" si="165"/>
        <v>-72</v>
      </c>
      <c r="C535" s="1">
        <f t="shared" si="165"/>
        <v>-1048</v>
      </c>
      <c r="D535" s="1">
        <f t="shared" si="165"/>
        <v>-31440</v>
      </c>
      <c r="E535" s="10">
        <f t="shared" si="166"/>
        <v>76717</v>
      </c>
      <c r="F535" s="10">
        <f t="shared" si="166"/>
        <v>158060</v>
      </c>
      <c r="G535" s="10">
        <f t="shared" si="166"/>
        <v>118077</v>
      </c>
      <c r="H535" s="11">
        <f t="shared" si="167"/>
        <v>-6.4947344645093219E-2</v>
      </c>
      <c r="I535" s="12">
        <f t="shared" si="167"/>
        <v>2.1695571020871824</v>
      </c>
      <c r="J535" s="12">
        <f t="shared" si="167"/>
        <v>1.8751750621968322E-2</v>
      </c>
      <c r="K535" s="12">
        <f t="shared" si="164"/>
        <v>0.68152655698294495</v>
      </c>
    </row>
    <row r="536" spans="1:11" x14ac:dyDescent="0.2">
      <c r="A536" s="15" t="str">
        <f t="shared" si="163"/>
        <v>Oct-16</v>
      </c>
      <c r="B536" s="8">
        <f t="shared" si="165"/>
        <v>-60</v>
      </c>
      <c r="C536" s="1">
        <f t="shared" si="165"/>
        <v>-1372</v>
      </c>
      <c r="D536" s="1">
        <f t="shared" si="165"/>
        <v>-42532</v>
      </c>
      <c r="E536" s="10">
        <f t="shared" si="166"/>
        <v>76294</v>
      </c>
      <c r="F536" s="10">
        <f t="shared" si="166"/>
        <v>170575</v>
      </c>
      <c r="G536" s="10">
        <f t="shared" si="166"/>
        <v>77246</v>
      </c>
      <c r="H536" s="11">
        <f t="shared" si="167"/>
        <v>1.2169519955729458E-2</v>
      </c>
      <c r="I536" s="12">
        <f t="shared" si="167"/>
        <v>2.1672312551616315</v>
      </c>
      <c r="J536" s="12">
        <f t="shared" si="167"/>
        <v>2.3684638513649325E-2</v>
      </c>
      <c r="K536" s="12">
        <f t="shared" si="164"/>
        <v>0.40793953080161316</v>
      </c>
    </row>
    <row r="537" spans="1:11" x14ac:dyDescent="0.2">
      <c r="A537" s="15" t="str">
        <f t="shared" si="163"/>
        <v>Nov-16</v>
      </c>
      <c r="B537" s="8">
        <f t="shared" si="165"/>
        <v>-77</v>
      </c>
      <c r="C537" s="1">
        <f t="shared" si="165"/>
        <v>-792</v>
      </c>
      <c r="D537" s="1">
        <f t="shared" si="165"/>
        <v>-23760</v>
      </c>
      <c r="E537" s="10">
        <f t="shared" si="166"/>
        <v>73859</v>
      </c>
      <c r="F537" s="10">
        <f t="shared" si="166"/>
        <v>158116</v>
      </c>
      <c r="G537" s="10">
        <f t="shared" si="166"/>
        <v>94059</v>
      </c>
      <c r="H537" s="11">
        <f t="shared" si="167"/>
        <v>-1.1428148449096565E-2</v>
      </c>
      <c r="I537" s="12">
        <f t="shared" si="167"/>
        <v>2.0198108180833074</v>
      </c>
      <c r="J537" s="12">
        <f t="shared" si="167"/>
        <v>1.8763505801997482E-2</v>
      </c>
      <c r="K537" s="12">
        <f t="shared" si="164"/>
        <v>0.8384946119020924</v>
      </c>
    </row>
    <row r="538" spans="1:11" x14ac:dyDescent="0.2">
      <c r="A538" s="15" t="str">
        <f t="shared" si="163"/>
        <v>Dec-16</v>
      </c>
      <c r="B538" s="8">
        <f t="shared" si="165"/>
        <v>-86</v>
      </c>
      <c r="C538" s="1">
        <f t="shared" si="165"/>
        <v>-2241</v>
      </c>
      <c r="D538" s="1">
        <f t="shared" si="165"/>
        <v>-69471</v>
      </c>
      <c r="E538" s="10">
        <f t="shared" si="166"/>
        <v>49629</v>
      </c>
      <c r="F538" s="10">
        <f t="shared" si="166"/>
        <v>131461</v>
      </c>
      <c r="G538" s="10">
        <f t="shared" si="166"/>
        <v>83136</v>
      </c>
      <c r="H538" s="11">
        <f t="shared" si="167"/>
        <v>-1.7050280869740808E-2</v>
      </c>
      <c r="I538" s="12">
        <f t="shared" si="167"/>
        <v>1.9200958455677579</v>
      </c>
      <c r="J538" s="12">
        <f t="shared" si="167"/>
        <v>1.8394957165128956E-2</v>
      </c>
      <c r="K538" s="12">
        <f t="shared" si="164"/>
        <v>0.50945814842098969</v>
      </c>
    </row>
    <row r="539" spans="1:11" x14ac:dyDescent="0.2">
      <c r="A539" s="15" t="str">
        <f t="shared" si="163"/>
        <v>Jan-17</v>
      </c>
      <c r="B539" s="8">
        <f t="shared" si="165"/>
        <v>-67</v>
      </c>
      <c r="C539" s="1">
        <f t="shared" si="165"/>
        <v>-1224</v>
      </c>
      <c r="D539" s="1">
        <f t="shared" si="165"/>
        <v>-37944</v>
      </c>
      <c r="E539" s="10">
        <f t="shared" si="166"/>
        <v>34792</v>
      </c>
      <c r="F539" s="10">
        <f t="shared" si="166"/>
        <v>55564</v>
      </c>
      <c r="G539" s="10">
        <f t="shared" si="166"/>
        <v>34448</v>
      </c>
      <c r="H539" s="11">
        <f t="shared" si="167"/>
        <v>-8.2209384312310618E-3</v>
      </c>
      <c r="I539" s="12">
        <f t="shared" si="167"/>
        <v>1.2926570051858661</v>
      </c>
      <c r="J539" s="12">
        <f t="shared" si="167"/>
        <v>-5.4221046529652206E-3</v>
      </c>
      <c r="K539" s="12">
        <f t="shared" si="164"/>
        <v>0.56671856015817923</v>
      </c>
    </row>
    <row r="540" spans="1:11" x14ac:dyDescent="0.2">
      <c r="A540" s="15" t="str">
        <f t="shared" si="163"/>
        <v>Feb-17</v>
      </c>
      <c r="B540" s="8">
        <f t="shared" si="165"/>
        <v>-63</v>
      </c>
      <c r="C540" s="1">
        <f t="shared" si="165"/>
        <v>-579</v>
      </c>
      <c r="D540" s="1">
        <f t="shared" si="165"/>
        <v>-157049</v>
      </c>
      <c r="E540" s="10">
        <f t="shared" si="166"/>
        <v>-8302</v>
      </c>
      <c r="F540" s="10">
        <f t="shared" si="166"/>
        <v>-16386</v>
      </c>
      <c r="G540" s="10">
        <f t="shared" si="166"/>
        <v>-46513</v>
      </c>
      <c r="H540" s="11">
        <f t="shared" si="167"/>
        <v>3.4881086417750673E-2</v>
      </c>
      <c r="I540" s="12">
        <f t="shared" si="167"/>
        <v>1.9887069422267487</v>
      </c>
      <c r="J540" s="12">
        <f t="shared" si="167"/>
        <v>-7.7489602723579409E-4</v>
      </c>
      <c r="K540" s="12">
        <f t="shared" si="164"/>
        <v>0.71708269546325454</v>
      </c>
    </row>
    <row r="541" spans="1:11" x14ac:dyDescent="0.2">
      <c r="A541" s="15" t="str">
        <f t="shared" si="163"/>
        <v>Mar-17</v>
      </c>
      <c r="B541" s="8">
        <f t="shared" si="165"/>
        <v>-47</v>
      </c>
      <c r="C541" s="1">
        <f t="shared" si="165"/>
        <v>-731</v>
      </c>
      <c r="D541" s="1">
        <f t="shared" si="165"/>
        <v>-22661</v>
      </c>
      <c r="E541" s="10">
        <f t="shared" si="166"/>
        <v>32728</v>
      </c>
      <c r="F541" s="10">
        <f t="shared" si="166"/>
        <v>-121801</v>
      </c>
      <c r="G541" s="10">
        <f t="shared" si="166"/>
        <v>-37878</v>
      </c>
      <c r="H541" s="11">
        <f t="shared" si="167"/>
        <v>-2.4107742848841207E-2</v>
      </c>
      <c r="I541" s="12">
        <f t="shared" si="167"/>
        <v>1.0261253407223236</v>
      </c>
      <c r="J541" s="12">
        <f t="shared" si="167"/>
        <v>-7.7967554962623531E-2</v>
      </c>
      <c r="K541" s="12">
        <f t="shared" si="164"/>
        <v>0.44330444751923892</v>
      </c>
    </row>
    <row r="542" spans="1:11" x14ac:dyDescent="0.2">
      <c r="A542" s="15" t="str">
        <f t="shared" si="163"/>
        <v>Apr-17</v>
      </c>
      <c r="B542" s="8">
        <f t="shared" si="165"/>
        <v>-37</v>
      </c>
      <c r="C542" s="1">
        <f t="shared" si="165"/>
        <v>131</v>
      </c>
      <c r="D542" s="1">
        <f t="shared" si="165"/>
        <v>3930</v>
      </c>
      <c r="E542" s="10">
        <f t="shared" si="166"/>
        <v>87895</v>
      </c>
      <c r="F542" s="10">
        <f t="shared" si="166"/>
        <v>222515</v>
      </c>
      <c r="G542" s="10">
        <f t="shared" si="166"/>
        <v>91250</v>
      </c>
      <c r="H542" s="11">
        <f t="shared" si="167"/>
        <v>2.5833874340118967E-2</v>
      </c>
      <c r="I542" s="12">
        <f t="shared" si="167"/>
        <v>2.0496215273079201</v>
      </c>
      <c r="J542" s="12">
        <f t="shared" si="167"/>
        <v>3.5692485066268542E-2</v>
      </c>
      <c r="K542" s="12">
        <f t="shared" si="164"/>
        <v>0.57520159564310092</v>
      </c>
    </row>
    <row r="543" spans="1:11" x14ac:dyDescent="0.2">
      <c r="A543" s="15" t="str">
        <f t="shared" ref="A543:A574" si="168">TEXT(A178,"mmm-yy")</f>
        <v>May-17</v>
      </c>
      <c r="B543" s="8">
        <f t="shared" ref="B543:D562" si="169">B178-B166</f>
        <v>-61</v>
      </c>
      <c r="C543" s="1">
        <f t="shared" si="169"/>
        <v>-113</v>
      </c>
      <c r="D543" s="1">
        <f t="shared" si="169"/>
        <v>-3503</v>
      </c>
      <c r="E543" s="10">
        <f t="shared" ref="E543:G562" si="170">IF(OR(E178="C",E166="C"),"C",E178-E166)</f>
        <v>88229</v>
      </c>
      <c r="F543" s="10">
        <f t="shared" si="170"/>
        <v>171151</v>
      </c>
      <c r="G543" s="10">
        <f t="shared" si="170"/>
        <v>76888</v>
      </c>
      <c r="H543" s="11">
        <f t="shared" ref="H543:J562" si="171">IF(OR(H367="C",H355="C"),"C",H367-H355)</f>
        <v>1.5120950744877293E-2</v>
      </c>
      <c r="I543" s="12">
        <f t="shared" si="171"/>
        <v>2.1320628701445372</v>
      </c>
      <c r="J543" s="12">
        <f t="shared" si="171"/>
        <v>1.9725519610196418E-2</v>
      </c>
      <c r="K543" s="12">
        <f t="shared" ref="K543:K574" si="172">K367-K355</f>
        <v>0.83816895401218261</v>
      </c>
    </row>
    <row r="544" spans="1:11" x14ac:dyDescent="0.2">
      <c r="A544" s="15" t="str">
        <f t="shared" si="168"/>
        <v>Jun-17</v>
      </c>
      <c r="B544" s="8">
        <f t="shared" si="169"/>
        <v>-16</v>
      </c>
      <c r="C544" s="1">
        <f t="shared" si="169"/>
        <v>34</v>
      </c>
      <c r="D544" s="1">
        <f t="shared" si="169"/>
        <v>1020</v>
      </c>
      <c r="E544" s="10">
        <f t="shared" si="170"/>
        <v>75901</v>
      </c>
      <c r="F544" s="10">
        <f t="shared" si="170"/>
        <v>145994</v>
      </c>
      <c r="G544" s="10">
        <f t="shared" si="170"/>
        <v>62146</v>
      </c>
      <c r="H544" s="11">
        <f t="shared" si="171"/>
        <v>1.8542522848374432E-2</v>
      </c>
      <c r="I544" s="12">
        <f t="shared" si="171"/>
        <v>1.8650900109893485</v>
      </c>
      <c r="J544" s="12">
        <f t="shared" si="171"/>
        <v>1.609759334794858E-2</v>
      </c>
      <c r="K544" s="12">
        <f t="shared" si="172"/>
        <v>0.24325089968488101</v>
      </c>
    </row>
    <row r="545" spans="1:11" x14ac:dyDescent="0.2">
      <c r="A545" s="15" t="str">
        <f t="shared" si="168"/>
        <v>Jul-17</v>
      </c>
      <c r="B545" s="8">
        <f t="shared" si="169"/>
        <v>-72</v>
      </c>
      <c r="C545" s="1">
        <f t="shared" si="169"/>
        <v>-1079</v>
      </c>
      <c r="D545" s="1">
        <f t="shared" si="169"/>
        <v>-33449</v>
      </c>
      <c r="E545" s="10">
        <f t="shared" si="170"/>
        <v>22183</v>
      </c>
      <c r="F545" s="10">
        <f t="shared" si="170"/>
        <v>37387</v>
      </c>
      <c r="G545" s="10">
        <f t="shared" si="170"/>
        <v>32347</v>
      </c>
      <c r="H545" s="11">
        <f t="shared" si="171"/>
        <v>-2.3461404936837127E-2</v>
      </c>
      <c r="I545" s="12">
        <f t="shared" si="171"/>
        <v>0.83080194222972636</v>
      </c>
      <c r="J545" s="12">
        <f t="shared" si="171"/>
        <v>-8.0791021589621259E-4</v>
      </c>
      <c r="K545" s="12">
        <f t="shared" si="172"/>
        <v>0.71012466500967264</v>
      </c>
    </row>
    <row r="546" spans="1:11" x14ac:dyDescent="0.2">
      <c r="A546" s="15" t="str">
        <f t="shared" si="168"/>
        <v>Aug-17</v>
      </c>
      <c r="B546" s="8">
        <f t="shared" si="169"/>
        <v>-82</v>
      </c>
      <c r="C546" s="1">
        <f t="shared" si="169"/>
        <v>-1408</v>
      </c>
      <c r="D546" s="1">
        <f t="shared" si="169"/>
        <v>-43648</v>
      </c>
      <c r="E546" s="10">
        <f t="shared" si="170"/>
        <v>3831</v>
      </c>
      <c r="F546" s="10">
        <f t="shared" si="170"/>
        <v>-8415</v>
      </c>
      <c r="G546" s="10">
        <f t="shared" si="170"/>
        <v>27620</v>
      </c>
      <c r="H546" s="11">
        <f t="shared" si="171"/>
        <v>-5.4963278920084679E-2</v>
      </c>
      <c r="I546" s="12">
        <f t="shared" si="171"/>
        <v>0.46580321792094281</v>
      </c>
      <c r="J546" s="12">
        <f t="shared" si="171"/>
        <v>-1.0091844970682606E-2</v>
      </c>
      <c r="K546" s="12">
        <f t="shared" si="172"/>
        <v>0.75121717008178734</v>
      </c>
    </row>
    <row r="547" spans="1:11" x14ac:dyDescent="0.2">
      <c r="A547" s="15" t="str">
        <f t="shared" si="168"/>
        <v>Sep-17</v>
      </c>
      <c r="B547" s="8">
        <f t="shared" si="169"/>
        <v>-65</v>
      </c>
      <c r="C547" s="1">
        <f t="shared" si="169"/>
        <v>-1367</v>
      </c>
      <c r="D547" s="1">
        <f t="shared" si="169"/>
        <v>-41010</v>
      </c>
      <c r="E547" s="10">
        <f t="shared" si="170"/>
        <v>-1626</v>
      </c>
      <c r="F547" s="10">
        <f t="shared" si="170"/>
        <v>35847</v>
      </c>
      <c r="G547" s="10">
        <f t="shared" si="170"/>
        <v>-4177</v>
      </c>
      <c r="H547" s="11">
        <f t="shared" si="171"/>
        <v>3.3643277911741487E-2</v>
      </c>
      <c r="I547" s="12">
        <f t="shared" si="171"/>
        <v>0.34920932729975362</v>
      </c>
      <c r="J547" s="12">
        <f t="shared" si="171"/>
        <v>2.4956982758486568E-2</v>
      </c>
      <c r="K547" s="12">
        <f t="shared" si="172"/>
        <v>0.5028806180235037</v>
      </c>
    </row>
    <row r="548" spans="1:11" x14ac:dyDescent="0.2">
      <c r="A548" s="15" t="str">
        <f t="shared" si="168"/>
        <v>Oct-17</v>
      </c>
      <c r="B548" s="8">
        <f t="shared" si="169"/>
        <v>-69</v>
      </c>
      <c r="C548" s="1">
        <f t="shared" si="169"/>
        <v>2256</v>
      </c>
      <c r="D548" s="1">
        <f t="shared" si="169"/>
        <v>69936</v>
      </c>
      <c r="E548" s="10">
        <f t="shared" si="170"/>
        <v>69340</v>
      </c>
      <c r="F548" s="10">
        <f t="shared" si="170"/>
        <v>142735</v>
      </c>
      <c r="G548" s="10">
        <f t="shared" si="170"/>
        <v>85941</v>
      </c>
      <c r="H548" s="11">
        <f t="shared" si="171"/>
        <v>-1.720395225388005E-2</v>
      </c>
      <c r="I548" s="12">
        <f t="shared" si="171"/>
        <v>0.93640334000007641</v>
      </c>
      <c r="J548" s="12">
        <f t="shared" si="171"/>
        <v>1.3049162671406433E-2</v>
      </c>
      <c r="K548" s="12">
        <f t="shared" si="172"/>
        <v>1.7501560621963392</v>
      </c>
    </row>
    <row r="549" spans="1:11" x14ac:dyDescent="0.2">
      <c r="A549" s="15" t="str">
        <f t="shared" si="168"/>
        <v>Nov-17</v>
      </c>
      <c r="B549" s="8">
        <f t="shared" si="169"/>
        <v>-52</v>
      </c>
      <c r="C549" s="1">
        <f t="shared" si="169"/>
        <v>189</v>
      </c>
      <c r="D549" s="1">
        <f t="shared" si="169"/>
        <v>5670</v>
      </c>
      <c r="E549" s="10">
        <f t="shared" si="170"/>
        <v>69249</v>
      </c>
      <c r="F549" s="10">
        <f t="shared" si="170"/>
        <v>140570</v>
      </c>
      <c r="G549" s="10">
        <f t="shared" si="170"/>
        <v>64509</v>
      </c>
      <c r="H549" s="11">
        <f t="shared" si="171"/>
        <v>1.0693958112974133E-2</v>
      </c>
      <c r="I549" s="12">
        <f t="shared" si="171"/>
        <v>1.5885630560114095</v>
      </c>
      <c r="J549" s="12">
        <f t="shared" si="171"/>
        <v>1.2586243312024736E-2</v>
      </c>
      <c r="K549" s="12">
        <f t="shared" si="172"/>
        <v>0.82727941630233204</v>
      </c>
    </row>
    <row r="550" spans="1:11" x14ac:dyDescent="0.2">
      <c r="A550" s="15" t="str">
        <f t="shared" si="168"/>
        <v>Dec-17</v>
      </c>
      <c r="B550" s="8">
        <f t="shared" si="169"/>
        <v>-19</v>
      </c>
      <c r="C550" s="1">
        <f t="shared" si="169"/>
        <v>1197</v>
      </c>
      <c r="D550" s="1">
        <f t="shared" si="169"/>
        <v>37107</v>
      </c>
      <c r="E550" s="10">
        <f t="shared" si="170"/>
        <v>71098</v>
      </c>
      <c r="F550" s="10">
        <f t="shared" si="170"/>
        <v>158370</v>
      </c>
      <c r="G550" s="10">
        <f t="shared" si="170"/>
        <v>31530</v>
      </c>
      <c r="H550" s="11">
        <f t="shared" si="171"/>
        <v>4.6932577012511967E-2</v>
      </c>
      <c r="I550" s="12">
        <f t="shared" si="171"/>
        <v>1.219127164835804</v>
      </c>
      <c r="J550" s="12">
        <f t="shared" si="171"/>
        <v>1.119280975100434E-2</v>
      </c>
      <c r="K550" s="12">
        <f t="shared" si="172"/>
        <v>0.66757845164569574</v>
      </c>
    </row>
    <row r="551" spans="1:11" x14ac:dyDescent="0.2">
      <c r="A551" s="15" t="str">
        <f t="shared" si="168"/>
        <v>Jan-18</v>
      </c>
      <c r="B551" s="8">
        <f t="shared" si="169"/>
        <v>-34</v>
      </c>
      <c r="C551" s="1">
        <f t="shared" si="169"/>
        <v>422</v>
      </c>
      <c r="D551" s="1">
        <f t="shared" si="169"/>
        <v>13082</v>
      </c>
      <c r="E551" s="10">
        <f t="shared" si="170"/>
        <v>72233</v>
      </c>
      <c r="F551" s="10">
        <f t="shared" si="170"/>
        <v>69665</v>
      </c>
      <c r="G551" s="10">
        <f t="shared" si="170"/>
        <v>-897</v>
      </c>
      <c r="H551" s="11">
        <f t="shared" si="171"/>
        <v>3.1412528285780894E-2</v>
      </c>
      <c r="I551" s="12">
        <f t="shared" si="171"/>
        <v>1.4901829318267446</v>
      </c>
      <c r="J551" s="12">
        <f t="shared" si="171"/>
        <v>-2.8706395368659487E-2</v>
      </c>
      <c r="K551" s="12">
        <f t="shared" si="172"/>
        <v>0.6371746884346976</v>
      </c>
    </row>
    <row r="552" spans="1:11" x14ac:dyDescent="0.2">
      <c r="A552" s="15" t="str">
        <f t="shared" si="168"/>
        <v>Feb-18</v>
      </c>
      <c r="B552" s="8">
        <f t="shared" si="169"/>
        <v>-35</v>
      </c>
      <c r="C552" s="1">
        <f t="shared" si="169"/>
        <v>405</v>
      </c>
      <c r="D552" s="1">
        <f t="shared" si="169"/>
        <v>11340</v>
      </c>
      <c r="E552" s="10">
        <f t="shared" si="170"/>
        <v>24631</v>
      </c>
      <c r="F552" s="10">
        <f t="shared" si="170"/>
        <v>81817</v>
      </c>
      <c r="G552" s="10">
        <f t="shared" si="170"/>
        <v>90014</v>
      </c>
      <c r="H552" s="11">
        <f t="shared" si="171"/>
        <v>-4.2730318067803807E-2</v>
      </c>
      <c r="I552" s="12">
        <f t="shared" si="171"/>
        <v>0.4612493628660701</v>
      </c>
      <c r="J552" s="12">
        <f t="shared" si="171"/>
        <v>1.6951703074488789E-2</v>
      </c>
      <c r="K552" s="12">
        <f t="shared" si="172"/>
        <v>0.64803947598833389</v>
      </c>
    </row>
    <row r="553" spans="1:11" x14ac:dyDescent="0.2">
      <c r="A553" s="15" t="str">
        <f t="shared" si="168"/>
        <v>Mar-18</v>
      </c>
      <c r="B553" s="8">
        <f t="shared" si="169"/>
        <v>-33</v>
      </c>
      <c r="C553" s="1">
        <f t="shared" si="169"/>
        <v>939</v>
      </c>
      <c r="D553" s="1">
        <f t="shared" si="169"/>
        <v>29109</v>
      </c>
      <c r="E553" s="10">
        <f t="shared" si="170"/>
        <v>90218</v>
      </c>
      <c r="F553" s="10">
        <f t="shared" si="170"/>
        <v>310414</v>
      </c>
      <c r="G553" s="10">
        <f t="shared" si="170"/>
        <v>159092</v>
      </c>
      <c r="H553" s="11">
        <f t="shared" si="171"/>
        <v>4.4999871544746384E-3</v>
      </c>
      <c r="I553" s="12">
        <f t="shared" si="171"/>
        <v>1.7124121906756073</v>
      </c>
      <c r="J553" s="12">
        <f t="shared" si="171"/>
        <v>6.6423860561129588E-2</v>
      </c>
      <c r="K553" s="12">
        <f t="shared" si="172"/>
        <v>0.79351417392383183</v>
      </c>
    </row>
    <row r="554" spans="1:11" x14ac:dyDescent="0.2">
      <c r="A554" s="15" t="str">
        <f t="shared" si="168"/>
        <v>Apr-18</v>
      </c>
      <c r="B554" s="8">
        <f t="shared" si="169"/>
        <v>-43</v>
      </c>
      <c r="C554" s="1">
        <f t="shared" si="169"/>
        <v>72</v>
      </c>
      <c r="D554" s="1">
        <f t="shared" si="169"/>
        <v>2160</v>
      </c>
      <c r="E554" s="10">
        <f t="shared" si="170"/>
        <v>-23580</v>
      </c>
      <c r="F554" s="10">
        <f t="shared" si="170"/>
        <v>-32003</v>
      </c>
      <c r="G554" s="10">
        <f t="shared" si="170"/>
        <v>3941</v>
      </c>
      <c r="H554" s="11">
        <f t="shared" si="171"/>
        <v>-2.2519127610428624E-2</v>
      </c>
      <c r="I554" s="12">
        <f t="shared" si="171"/>
        <v>-0.58452310182200051</v>
      </c>
      <c r="J554" s="12">
        <f t="shared" si="171"/>
        <v>5.1192430836268787E-3</v>
      </c>
      <c r="K554" s="12">
        <f t="shared" si="172"/>
        <v>0.65971933608037858</v>
      </c>
    </row>
    <row r="555" spans="1:11" x14ac:dyDescent="0.2">
      <c r="A555" s="15" t="str">
        <f t="shared" si="168"/>
        <v>May-18</v>
      </c>
      <c r="B555" s="8">
        <f t="shared" si="169"/>
        <v>-14</v>
      </c>
      <c r="C555" s="1">
        <f t="shared" si="169"/>
        <v>1106</v>
      </c>
      <c r="D555" s="1">
        <f t="shared" si="169"/>
        <v>34286</v>
      </c>
      <c r="E555" s="10">
        <f t="shared" si="170"/>
        <v>36900</v>
      </c>
      <c r="F555" s="10">
        <f t="shared" si="170"/>
        <v>40329</v>
      </c>
      <c r="G555" s="10">
        <f t="shared" si="170"/>
        <v>24455</v>
      </c>
      <c r="H555" s="11">
        <f t="shared" si="171"/>
        <v>-6.6078228415797913E-3</v>
      </c>
      <c r="I555" s="12">
        <f t="shared" si="171"/>
        <v>0.57283062328010459</v>
      </c>
      <c r="J555" s="12">
        <f t="shared" si="171"/>
        <v>-1.2087863308404945E-2</v>
      </c>
      <c r="K555" s="12">
        <f t="shared" si="172"/>
        <v>0.57095380654978811</v>
      </c>
    </row>
    <row r="556" spans="1:11" x14ac:dyDescent="0.2">
      <c r="A556" s="15" t="str">
        <f t="shared" si="168"/>
        <v>Jun-18</v>
      </c>
      <c r="B556" s="8">
        <f t="shared" si="169"/>
        <v>-75</v>
      </c>
      <c r="C556" s="1">
        <f t="shared" si="169"/>
        <v>-296</v>
      </c>
      <c r="D556" s="1">
        <f t="shared" si="169"/>
        <v>-8880</v>
      </c>
      <c r="E556" s="10">
        <f t="shared" si="170"/>
        <v>-24279</v>
      </c>
      <c r="F556" s="10">
        <f t="shared" si="170"/>
        <v>-41427</v>
      </c>
      <c r="G556" s="10">
        <f t="shared" si="170"/>
        <v>6026</v>
      </c>
      <c r="H556" s="11">
        <f t="shared" si="171"/>
        <v>-4.6868049464405148E-2</v>
      </c>
      <c r="I556" s="12">
        <f t="shared" si="171"/>
        <v>-0.52428127463628726</v>
      </c>
      <c r="J556" s="12">
        <f t="shared" si="171"/>
        <v>-1.1434879519269803E-3</v>
      </c>
      <c r="K556" s="12">
        <f t="shared" si="172"/>
        <v>1.0217705032893321</v>
      </c>
    </row>
    <row r="557" spans="1:11" x14ac:dyDescent="0.2">
      <c r="A557" s="15"/>
      <c r="B557" s="8"/>
      <c r="C557" s="1"/>
      <c r="D557" s="1"/>
      <c r="E557" s="10"/>
      <c r="F557" s="10"/>
      <c r="G557" s="10"/>
      <c r="H557" s="11"/>
      <c r="I557" s="12"/>
      <c r="J557" s="12"/>
      <c r="K557" s="12"/>
    </row>
    <row r="558" spans="1:11" x14ac:dyDescent="0.2">
      <c r="A558" s="14" t="s">
        <v>8</v>
      </c>
      <c r="B558" s="8"/>
      <c r="C558" s="8"/>
      <c r="D558" s="8"/>
      <c r="E558" s="8"/>
      <c r="F558" s="10"/>
      <c r="G558" s="16"/>
      <c r="H558" s="8"/>
      <c r="I558" s="8"/>
      <c r="J558" s="17"/>
      <c r="K558" s="8"/>
    </row>
    <row r="559" spans="1:11" x14ac:dyDescent="0.2">
      <c r="A559" s="18" t="str">
        <f t="shared" ref="A559:A590" si="173">TEXT(A18,"mmm-yy")</f>
        <v>Jan-04</v>
      </c>
      <c r="B559" s="19">
        <f t="shared" ref="B559:D578" si="174">(B18/B6-1)</f>
        <v>-7.0802427511800214E-3</v>
      </c>
      <c r="C559" s="19">
        <f t="shared" si="174"/>
        <v>1.4698318814490907E-2</v>
      </c>
      <c r="D559" s="19">
        <f t="shared" si="174"/>
        <v>1.4698318814490907E-2</v>
      </c>
      <c r="E559" s="20">
        <f t="shared" ref="E559:G578" si="175">IF(OR(E18="C",E6="C"),"C",E18/E6-1)</f>
        <v>4.7879298971107431E-2</v>
      </c>
      <c r="F559" s="20">
        <f t="shared" si="175"/>
        <v>5.5201190700241876E-2</v>
      </c>
      <c r="G559" s="20">
        <f t="shared" si="175"/>
        <v>3.2283323345042136E-2</v>
      </c>
      <c r="H559" s="21">
        <f t="shared" ref="H559:J578" si="176">IF(OR(H207="C",H195="C"),"C",H207/H195-1)</f>
        <v>2.2201140749746662E-2</v>
      </c>
      <c r="I559" s="21">
        <f t="shared" si="176"/>
        <v>3.2700340132013839E-2</v>
      </c>
      <c r="J559" s="21">
        <f t="shared" si="176"/>
        <v>6.9873426608615397E-3</v>
      </c>
      <c r="K559" s="19">
        <f t="shared" ref="K559:K590" si="177">(K207/K195-1)</f>
        <v>2.193385860909336E-2</v>
      </c>
    </row>
    <row r="560" spans="1:11" x14ac:dyDescent="0.2">
      <c r="A560" s="18" t="str">
        <f t="shared" si="173"/>
        <v>Feb-04</v>
      </c>
      <c r="B560" s="19">
        <f t="shared" si="174"/>
        <v>-7.0754716981131782E-3</v>
      </c>
      <c r="C560" s="19">
        <f t="shared" si="174"/>
        <v>6.732034534775444E-3</v>
      </c>
      <c r="D560" s="19">
        <f t="shared" si="174"/>
        <v>4.2686750053874567E-2</v>
      </c>
      <c r="E560" s="20">
        <f t="shared" si="175"/>
        <v>4.4293896952441347E-2</v>
      </c>
      <c r="F560" s="20">
        <f t="shared" si="175"/>
        <v>3.1551838790129683E-2</v>
      </c>
      <c r="G560" s="20">
        <f t="shared" si="175"/>
        <v>5.6037733883721241E-2</v>
      </c>
      <c r="H560" s="21">
        <f t="shared" si="176"/>
        <v>-2.3186572134635264E-2</v>
      </c>
      <c r="I560" s="21">
        <f t="shared" si="176"/>
        <v>1.5413516077418254E-3</v>
      </c>
      <c r="J560" s="21">
        <f t="shared" si="176"/>
        <v>-1.2201601675061791E-2</v>
      </c>
      <c r="K560" s="19">
        <f t="shared" si="177"/>
        <v>1.3905897013645641E-2</v>
      </c>
    </row>
    <row r="561" spans="1:11" x14ac:dyDescent="0.2">
      <c r="A561" s="18" t="str">
        <f t="shared" si="173"/>
        <v>Mar-04</v>
      </c>
      <c r="B561" s="19">
        <f t="shared" si="174"/>
        <v>-5.3926525109537771E-3</v>
      </c>
      <c r="C561" s="19">
        <f t="shared" si="174"/>
        <v>1.2459380328818215E-2</v>
      </c>
      <c r="D561" s="19">
        <f t="shared" si="174"/>
        <v>1.2459380328818215E-2</v>
      </c>
      <c r="E561" s="20">
        <f t="shared" si="175"/>
        <v>4.3242273253435659E-2</v>
      </c>
      <c r="F561" s="20">
        <f t="shared" si="175"/>
        <v>3.5859848260042071E-2</v>
      </c>
      <c r="G561" s="20">
        <f t="shared" si="175"/>
        <v>6.1340649827489546E-2</v>
      </c>
      <c r="H561" s="21">
        <f t="shared" si="176"/>
        <v>-2.4008127429764436E-2</v>
      </c>
      <c r="I561" s="21">
        <f t="shared" si="176"/>
        <v>3.0404076966149551E-2</v>
      </c>
      <c r="J561" s="21">
        <f t="shared" si="176"/>
        <v>-7.076424319320429E-3</v>
      </c>
      <c r="K561" s="19">
        <f t="shared" si="177"/>
        <v>1.7948824613894798E-2</v>
      </c>
    </row>
    <row r="562" spans="1:11" x14ac:dyDescent="0.2">
      <c r="A562" s="18" t="str">
        <f t="shared" si="173"/>
        <v>Apr-04</v>
      </c>
      <c r="B562" s="19">
        <f t="shared" si="174"/>
        <v>8.8949709202874594E-3</v>
      </c>
      <c r="C562" s="19">
        <f t="shared" si="174"/>
        <v>4.8528480485284797E-2</v>
      </c>
      <c r="D562" s="19">
        <f t="shared" si="174"/>
        <v>4.8528480485284797E-2</v>
      </c>
      <c r="E562" s="20">
        <f t="shared" si="175"/>
        <v>4.7177321973164599E-2</v>
      </c>
      <c r="F562" s="20">
        <f t="shared" si="175"/>
        <v>4.1790500537157937E-2</v>
      </c>
      <c r="G562" s="20">
        <f t="shared" si="175"/>
        <v>6.7910745002604189E-2</v>
      </c>
      <c r="H562" s="21">
        <f t="shared" si="176"/>
        <v>-2.4459201845920764E-2</v>
      </c>
      <c r="I562" s="21">
        <f t="shared" si="176"/>
        <v>-1.2886235684268499E-3</v>
      </c>
      <c r="J562" s="21">
        <f t="shared" si="176"/>
        <v>-5.144134926314492E-3</v>
      </c>
      <c r="K562" s="19">
        <f t="shared" si="177"/>
        <v>3.9284078826208102E-2</v>
      </c>
    </row>
    <row r="563" spans="1:11" x14ac:dyDescent="0.2">
      <c r="A563" s="18" t="str">
        <f t="shared" si="173"/>
        <v>May-04</v>
      </c>
      <c r="B563" s="19">
        <f t="shared" si="174"/>
        <v>2.3060796645702375E-2</v>
      </c>
      <c r="C563" s="19">
        <f t="shared" si="174"/>
        <v>3.7557687894678615E-2</v>
      </c>
      <c r="D563" s="19">
        <f t="shared" si="174"/>
        <v>3.7557687894678615E-2</v>
      </c>
      <c r="E563" s="20">
        <f t="shared" si="175"/>
        <v>6.0300229699192798E-2</v>
      </c>
      <c r="F563" s="20">
        <f t="shared" si="175"/>
        <v>4.0459141302390922E-2</v>
      </c>
      <c r="G563" s="20">
        <f t="shared" si="175"/>
        <v>3.600877716584594E-2</v>
      </c>
      <c r="H563" s="21">
        <f t="shared" si="176"/>
        <v>4.2956818847805778E-3</v>
      </c>
      <c r="I563" s="21">
        <f t="shared" si="176"/>
        <v>2.1919303446790828E-2</v>
      </c>
      <c r="J563" s="21">
        <f t="shared" si="176"/>
        <v>-1.8712707817134744E-2</v>
      </c>
      <c r="K563" s="19">
        <f t="shared" si="177"/>
        <v>1.4170117060987364E-2</v>
      </c>
    </row>
    <row r="564" spans="1:11" x14ac:dyDescent="0.2">
      <c r="A564" s="18" t="str">
        <f t="shared" si="173"/>
        <v>Jun-04</v>
      </c>
      <c r="B564" s="19">
        <f t="shared" si="174"/>
        <v>2.2543148996125417E-2</v>
      </c>
      <c r="C564" s="19">
        <f t="shared" si="174"/>
        <v>4.0725574527629593E-2</v>
      </c>
      <c r="D564" s="19">
        <f t="shared" si="174"/>
        <v>4.0725574527629593E-2</v>
      </c>
      <c r="E564" s="20">
        <f t="shared" si="175"/>
        <v>0.13654408433440635</v>
      </c>
      <c r="F564" s="20">
        <f t="shared" si="175"/>
        <v>0.14807940606843117</v>
      </c>
      <c r="G564" s="20">
        <f t="shared" si="175"/>
        <v>0.15925622927011784</v>
      </c>
      <c r="H564" s="21">
        <f t="shared" si="176"/>
        <v>-9.6413742876531039E-3</v>
      </c>
      <c r="I564" s="21">
        <f t="shared" si="176"/>
        <v>9.206894896406026E-2</v>
      </c>
      <c r="J564" s="21">
        <f t="shared" si="176"/>
        <v>1.0149471448597902E-2</v>
      </c>
      <c r="K564" s="19">
        <f t="shared" si="177"/>
        <v>1.7781572884581598E-2</v>
      </c>
    </row>
    <row r="565" spans="1:11" x14ac:dyDescent="0.2">
      <c r="A565" s="18" t="str">
        <f t="shared" si="173"/>
        <v>Jul-04</v>
      </c>
      <c r="B565" s="19">
        <f t="shared" si="174"/>
        <v>1.226348983882275E-2</v>
      </c>
      <c r="C565" s="19">
        <f t="shared" si="174"/>
        <v>3.2954942814986676E-2</v>
      </c>
      <c r="D565" s="19">
        <f t="shared" si="174"/>
        <v>3.2954942814986676E-2</v>
      </c>
      <c r="E565" s="20">
        <f t="shared" si="175"/>
        <v>7.2184596206770868E-2</v>
      </c>
      <c r="F565" s="20">
        <f t="shared" si="175"/>
        <v>5.7765730148388927E-2</v>
      </c>
      <c r="G565" s="20">
        <f t="shared" si="175"/>
        <v>6.9264486718681573E-2</v>
      </c>
      <c r="H565" s="21">
        <f t="shared" si="176"/>
        <v>-1.0753893646631485E-2</v>
      </c>
      <c r="I565" s="21">
        <f t="shared" si="176"/>
        <v>3.7978087683937511E-2</v>
      </c>
      <c r="J565" s="21">
        <f t="shared" si="176"/>
        <v>-1.3448119017372528E-2</v>
      </c>
      <c r="K565" s="19">
        <f t="shared" si="177"/>
        <v>2.044077770646302E-2</v>
      </c>
    </row>
    <row r="566" spans="1:11" x14ac:dyDescent="0.2">
      <c r="A566" s="18" t="str">
        <f t="shared" si="173"/>
        <v>Aug-04</v>
      </c>
      <c r="B566" s="19">
        <f t="shared" si="174"/>
        <v>1.7794836008373949E-2</v>
      </c>
      <c r="C566" s="19">
        <f t="shared" si="174"/>
        <v>3.6334254731022808E-2</v>
      </c>
      <c r="D566" s="19">
        <f t="shared" si="174"/>
        <v>3.6334254731022808E-2</v>
      </c>
      <c r="E566" s="20">
        <f t="shared" si="175"/>
        <v>6.8241602311463812E-2</v>
      </c>
      <c r="F566" s="20">
        <f t="shared" si="175"/>
        <v>4.5250652858433105E-2</v>
      </c>
      <c r="G566" s="20">
        <f t="shared" si="175"/>
        <v>5.108283261023483E-2</v>
      </c>
      <c r="H566" s="21">
        <f t="shared" si="176"/>
        <v>-5.5487346675789917E-3</v>
      </c>
      <c r="I566" s="21">
        <f t="shared" si="176"/>
        <v>3.0788664405117627E-2</v>
      </c>
      <c r="J566" s="21">
        <f t="shared" si="176"/>
        <v>-2.1522237481935602E-2</v>
      </c>
      <c r="K566" s="19">
        <f t="shared" si="177"/>
        <v>1.821528078817658E-2</v>
      </c>
    </row>
    <row r="567" spans="1:11" x14ac:dyDescent="0.2">
      <c r="A567" s="18" t="str">
        <f t="shared" si="173"/>
        <v>Sep-04</v>
      </c>
      <c r="B567" s="19">
        <f t="shared" si="174"/>
        <v>2.1776702385067459E-2</v>
      </c>
      <c r="C567" s="19">
        <f t="shared" si="174"/>
        <v>5.9392543785927954E-2</v>
      </c>
      <c r="D567" s="19">
        <f t="shared" si="174"/>
        <v>5.9392543785927954E-2</v>
      </c>
      <c r="E567" s="20">
        <f t="shared" si="175"/>
        <v>6.4540519365662519E-2</v>
      </c>
      <c r="F567" s="20">
        <f t="shared" si="175"/>
        <v>6.8779171071283507E-2</v>
      </c>
      <c r="G567" s="20">
        <f t="shared" si="175"/>
        <v>8.1246679157694457E-2</v>
      </c>
      <c r="H567" s="21">
        <f t="shared" si="176"/>
        <v>-1.1530678731076827E-2</v>
      </c>
      <c r="I567" s="21">
        <f t="shared" si="176"/>
        <v>4.8593655014195214E-3</v>
      </c>
      <c r="J567" s="21">
        <f t="shared" si="176"/>
        <v>3.9816724948587012E-3</v>
      </c>
      <c r="K567" s="19">
        <f t="shared" si="177"/>
        <v>3.6814150599692175E-2</v>
      </c>
    </row>
    <row r="568" spans="1:11" x14ac:dyDescent="0.2">
      <c r="A568" s="18" t="str">
        <f t="shared" si="173"/>
        <v>Oct-04</v>
      </c>
      <c r="B568" s="19">
        <f t="shared" si="174"/>
        <v>2.7607361963190247E-2</v>
      </c>
      <c r="C568" s="19">
        <f t="shared" si="174"/>
        <v>6.7520362820865598E-2</v>
      </c>
      <c r="D568" s="19">
        <f t="shared" si="174"/>
        <v>6.7520362820865598E-2</v>
      </c>
      <c r="E568" s="20">
        <f t="shared" si="175"/>
        <v>3.9638417491527189E-2</v>
      </c>
      <c r="F568" s="20">
        <f t="shared" si="175"/>
        <v>2.7921951798518529E-2</v>
      </c>
      <c r="G568" s="20">
        <f t="shared" si="175"/>
        <v>4.3827850803151103E-2</v>
      </c>
      <c r="H568" s="21">
        <f t="shared" si="176"/>
        <v>-1.5238048105723601E-2</v>
      </c>
      <c r="I568" s="21">
        <f t="shared" si="176"/>
        <v>-2.6118420126115316E-2</v>
      </c>
      <c r="J568" s="21">
        <f t="shared" si="176"/>
        <v>-1.1269750613178031E-2</v>
      </c>
      <c r="K568" s="19">
        <f t="shared" si="177"/>
        <v>3.8840711282394524E-2</v>
      </c>
    </row>
    <row r="569" spans="1:11" x14ac:dyDescent="0.2">
      <c r="A569" s="18" t="str">
        <f t="shared" si="173"/>
        <v>Nov-04</v>
      </c>
      <c r="B569" s="19">
        <f t="shared" si="174"/>
        <v>4.2248722316865495E-2</v>
      </c>
      <c r="C569" s="19">
        <f t="shared" si="174"/>
        <v>4.4648560362880785E-2</v>
      </c>
      <c r="D569" s="19">
        <f t="shared" si="174"/>
        <v>4.4648560362880785E-2</v>
      </c>
      <c r="E569" s="20">
        <f t="shared" si="175"/>
        <v>7.1241621406095135E-2</v>
      </c>
      <c r="F569" s="20">
        <f t="shared" si="175"/>
        <v>5.4881761449161237E-2</v>
      </c>
      <c r="G569" s="20">
        <f t="shared" si="175"/>
        <v>8.0963335175356255E-2</v>
      </c>
      <c r="H569" s="21">
        <f t="shared" si="176"/>
        <v>-2.4128083606058781E-2</v>
      </c>
      <c r="I569" s="21">
        <f t="shared" si="176"/>
        <v>2.5456466463684713E-2</v>
      </c>
      <c r="J569" s="21">
        <f t="shared" si="176"/>
        <v>-1.5271867364022196E-2</v>
      </c>
      <c r="K569" s="19">
        <f t="shared" si="177"/>
        <v>2.3025579160036447E-3</v>
      </c>
    </row>
    <row r="570" spans="1:11" x14ac:dyDescent="0.2">
      <c r="A570" s="18" t="str">
        <f t="shared" si="173"/>
        <v>Dec-04</v>
      </c>
      <c r="B570" s="19">
        <f t="shared" si="174"/>
        <v>4.2610754142712315E-2</v>
      </c>
      <c r="C570" s="19">
        <f t="shared" si="174"/>
        <v>4.5949620151939152E-2</v>
      </c>
      <c r="D570" s="19">
        <f t="shared" si="174"/>
        <v>4.5949620151939152E-2</v>
      </c>
      <c r="E570" s="20">
        <f t="shared" si="175"/>
        <v>1.3746066278125246E-2</v>
      </c>
      <c r="F570" s="20">
        <f t="shared" si="175"/>
        <v>1.3355693299400118E-2</v>
      </c>
      <c r="G570" s="20">
        <f t="shared" si="175"/>
        <v>2.8704557392585262E-2</v>
      </c>
      <c r="H570" s="21">
        <f t="shared" si="176"/>
        <v>-1.4920575575254835E-2</v>
      </c>
      <c r="I570" s="21">
        <f t="shared" si="176"/>
        <v>-3.078881932108346E-2</v>
      </c>
      <c r="J570" s="21">
        <f t="shared" si="176"/>
        <v>-3.8507964835643449E-4</v>
      </c>
      <c r="K570" s="19">
        <f t="shared" si="177"/>
        <v>3.2024089488433827E-3</v>
      </c>
    </row>
    <row r="571" spans="1:11" x14ac:dyDescent="0.2">
      <c r="A571" s="18" t="str">
        <f t="shared" si="173"/>
        <v>Jan-05</v>
      </c>
      <c r="B571" s="19">
        <f t="shared" si="174"/>
        <v>4.6179966044142651E-2</v>
      </c>
      <c r="C571" s="19">
        <f t="shared" si="174"/>
        <v>3.7714330970577858E-2</v>
      </c>
      <c r="D571" s="19">
        <f t="shared" si="174"/>
        <v>3.7714330970577858E-2</v>
      </c>
      <c r="E571" s="20">
        <f t="shared" si="175"/>
        <v>4.7339142131887169E-2</v>
      </c>
      <c r="F571" s="20">
        <f t="shared" si="175"/>
        <v>4.4282699948371418E-2</v>
      </c>
      <c r="G571" s="20">
        <f t="shared" si="175"/>
        <v>5.6955326911912296E-2</v>
      </c>
      <c r="H571" s="21">
        <f t="shared" si="176"/>
        <v>-1.1989747003372631E-2</v>
      </c>
      <c r="I571" s="21">
        <f t="shared" si="176"/>
        <v>9.2750103511698434E-3</v>
      </c>
      <c r="J571" s="21">
        <f t="shared" si="176"/>
        <v>-2.918292710128445E-3</v>
      </c>
      <c r="K571" s="19">
        <f t="shared" si="177"/>
        <v>-8.0919491371790331E-3</v>
      </c>
    </row>
    <row r="572" spans="1:11" x14ac:dyDescent="0.2">
      <c r="A572" s="18" t="str">
        <f t="shared" si="173"/>
        <v>Feb-05</v>
      </c>
      <c r="B572" s="19">
        <f t="shared" si="174"/>
        <v>5.0559891414998281E-2</v>
      </c>
      <c r="C572" s="19">
        <f t="shared" si="174"/>
        <v>4.5996158352395344E-2</v>
      </c>
      <c r="D572" s="19">
        <f t="shared" si="174"/>
        <v>9.9273253057610145E-3</v>
      </c>
      <c r="E572" s="20">
        <f t="shared" si="175"/>
        <v>2.8028151901468235E-2</v>
      </c>
      <c r="F572" s="20">
        <f t="shared" si="175"/>
        <v>1.3488287858224757E-2</v>
      </c>
      <c r="G572" s="20">
        <f t="shared" si="175"/>
        <v>3.7215161083319126E-2</v>
      </c>
      <c r="H572" s="21">
        <f t="shared" si="176"/>
        <v>-2.2875555733598008E-2</v>
      </c>
      <c r="I572" s="21">
        <f t="shared" si="176"/>
        <v>1.792290013563802E-2</v>
      </c>
      <c r="J572" s="21">
        <f t="shared" si="176"/>
        <v>-1.4143449297910893E-2</v>
      </c>
      <c r="K572" s="19">
        <f t="shared" si="177"/>
        <v>-4.3440960385952021E-3</v>
      </c>
    </row>
    <row r="573" spans="1:11" x14ac:dyDescent="0.2">
      <c r="A573" s="18" t="str">
        <f t="shared" si="173"/>
        <v>Mar-05</v>
      </c>
      <c r="B573" s="19">
        <f t="shared" si="174"/>
        <v>5.3202304303625825E-2</v>
      </c>
      <c r="C573" s="19">
        <f t="shared" si="174"/>
        <v>4.5085125483622424E-2</v>
      </c>
      <c r="D573" s="19">
        <f t="shared" si="174"/>
        <v>4.5085125483622424E-2</v>
      </c>
      <c r="E573" s="20">
        <f t="shared" si="175"/>
        <v>7.1078610272279352E-2</v>
      </c>
      <c r="F573" s="20">
        <f t="shared" si="175"/>
        <v>0.11026061594074976</v>
      </c>
      <c r="G573" s="20">
        <f t="shared" si="175"/>
        <v>9.4953250419243629E-2</v>
      </c>
      <c r="H573" s="21">
        <f t="shared" si="176"/>
        <v>1.397992609789056E-2</v>
      </c>
      <c r="I573" s="21">
        <f t="shared" si="176"/>
        <v>2.4872122045204836E-2</v>
      </c>
      <c r="J573" s="21">
        <f t="shared" si="176"/>
        <v>3.6581820692423106E-2</v>
      </c>
      <c r="K573" s="19">
        <f t="shared" si="177"/>
        <v>-7.7071411511681065E-3</v>
      </c>
    </row>
    <row r="574" spans="1:11" x14ac:dyDescent="0.2">
      <c r="A574" s="18" t="str">
        <f t="shared" si="173"/>
        <v>Apr-05</v>
      </c>
      <c r="B574" s="19">
        <f t="shared" si="174"/>
        <v>5.1203797897592329E-2</v>
      </c>
      <c r="C574" s="19">
        <f t="shared" si="174"/>
        <v>4.2587176960488193E-2</v>
      </c>
      <c r="D574" s="19">
        <f t="shared" si="174"/>
        <v>4.2587176960488193E-2</v>
      </c>
      <c r="E574" s="20">
        <f t="shared" si="175"/>
        <v>6.0981864331441926E-3</v>
      </c>
      <c r="F574" s="20">
        <f t="shared" si="175"/>
        <v>-1.7374940958847174E-2</v>
      </c>
      <c r="G574" s="20">
        <f t="shared" si="175"/>
        <v>2.8710840237802238E-3</v>
      </c>
      <c r="H574" s="21">
        <f t="shared" si="176"/>
        <v>-2.0188063356453623E-2</v>
      </c>
      <c r="I574" s="21">
        <f t="shared" si="176"/>
        <v>-3.4998503083187971E-2</v>
      </c>
      <c r="J574" s="21">
        <f t="shared" si="176"/>
        <v>-2.3330851509840267E-2</v>
      </c>
      <c r="K574" s="19">
        <f t="shared" si="177"/>
        <v>-8.1969081108129727E-3</v>
      </c>
    </row>
    <row r="575" spans="1:11" x14ac:dyDescent="0.2">
      <c r="A575" s="18" t="str">
        <f t="shared" si="173"/>
        <v>May-05</v>
      </c>
      <c r="B575" s="19">
        <f t="shared" si="174"/>
        <v>5.2254098360655643E-2</v>
      </c>
      <c r="C575" s="19">
        <f t="shared" si="174"/>
        <v>4.8239650059797912E-2</v>
      </c>
      <c r="D575" s="19">
        <f t="shared" si="174"/>
        <v>4.8239650059797912E-2</v>
      </c>
      <c r="E575" s="20">
        <f t="shared" si="175"/>
        <v>1.1286858207086858E-2</v>
      </c>
      <c r="F575" s="20">
        <f t="shared" si="175"/>
        <v>-2.1210363830292955E-5</v>
      </c>
      <c r="G575" s="20">
        <f t="shared" si="175"/>
        <v>2.0908986152793352E-2</v>
      </c>
      <c r="H575" s="21">
        <f t="shared" si="176"/>
        <v>-2.0501530303398852E-2</v>
      </c>
      <c r="I575" s="21">
        <f t="shared" si="176"/>
        <v>-3.5252236309323948E-2</v>
      </c>
      <c r="J575" s="21">
        <f t="shared" si="176"/>
        <v>-1.1181860496996099E-2</v>
      </c>
      <c r="K575" s="19">
        <f t="shared" si="177"/>
        <v>-3.8150940035418524E-3</v>
      </c>
    </row>
    <row r="576" spans="1:11" x14ac:dyDescent="0.2">
      <c r="A576" s="18" t="str">
        <f t="shared" si="173"/>
        <v>Jun-05</v>
      </c>
      <c r="B576" s="19">
        <f t="shared" si="174"/>
        <v>5.3393041681019549E-2</v>
      </c>
      <c r="C576" s="19">
        <f t="shared" si="174"/>
        <v>5.2222616327507021E-2</v>
      </c>
      <c r="D576" s="19">
        <f t="shared" si="174"/>
        <v>5.2222616327507021E-2</v>
      </c>
      <c r="E576" s="20">
        <f t="shared" si="175"/>
        <v>7.0985108939465302E-2</v>
      </c>
      <c r="F576" s="20">
        <f t="shared" si="175"/>
        <v>6.917844103973203E-2</v>
      </c>
      <c r="G576" s="20">
        <f t="shared" si="175"/>
        <v>6.7774282666374974E-2</v>
      </c>
      <c r="H576" s="21">
        <f t="shared" si="176"/>
        <v>1.3150329579494358E-3</v>
      </c>
      <c r="I576" s="21">
        <f t="shared" si="176"/>
        <v>1.7831295698094385E-2</v>
      </c>
      <c r="J576" s="21">
        <f t="shared" si="176"/>
        <v>-1.6869215871004872E-3</v>
      </c>
      <c r="K576" s="19">
        <f t="shared" si="177"/>
        <v>-1.1111003274190123E-3</v>
      </c>
    </row>
    <row r="577" spans="1:11" x14ac:dyDescent="0.2">
      <c r="A577" s="18" t="str">
        <f t="shared" si="173"/>
        <v>Jul-05</v>
      </c>
      <c r="B577" s="19">
        <f t="shared" si="174"/>
        <v>5.6420906888196676E-2</v>
      </c>
      <c r="C577" s="19">
        <f t="shared" si="174"/>
        <v>5.3866160260908957E-2</v>
      </c>
      <c r="D577" s="19">
        <f t="shared" si="174"/>
        <v>5.3866160260908957E-2</v>
      </c>
      <c r="E577" s="20">
        <f t="shared" si="175"/>
        <v>2.4896775160210272E-2</v>
      </c>
      <c r="F577" s="20">
        <f t="shared" si="175"/>
        <v>2.6358462658924164E-2</v>
      </c>
      <c r="G577" s="20">
        <f t="shared" si="175"/>
        <v>8.637754511773732E-3</v>
      </c>
      <c r="H577" s="21">
        <f t="shared" si="176"/>
        <v>1.7568951854006531E-2</v>
      </c>
      <c r="I577" s="21">
        <f t="shared" si="176"/>
        <v>-2.7488675690589326E-2</v>
      </c>
      <c r="J577" s="21">
        <f t="shared" si="176"/>
        <v>1.4261802106709798E-3</v>
      </c>
      <c r="K577" s="19">
        <f t="shared" si="177"/>
        <v>-2.418303737298122E-3</v>
      </c>
    </row>
    <row r="578" spans="1:11" x14ac:dyDescent="0.2">
      <c r="A578" s="18" t="str">
        <f t="shared" si="173"/>
        <v>Aug-05</v>
      </c>
      <c r="B578" s="19">
        <f t="shared" si="174"/>
        <v>4.8680150839903957E-2</v>
      </c>
      <c r="C578" s="19">
        <f t="shared" si="174"/>
        <v>4.729702003332048E-2</v>
      </c>
      <c r="D578" s="19">
        <f t="shared" si="174"/>
        <v>4.729702003332048E-2</v>
      </c>
      <c r="E578" s="20">
        <f t="shared" si="175"/>
        <v>9.2612879195996811E-3</v>
      </c>
      <c r="F578" s="20">
        <f t="shared" si="175"/>
        <v>3.3181124741383794E-3</v>
      </c>
      <c r="G578" s="20">
        <f t="shared" si="175"/>
        <v>1.4056447262416505E-2</v>
      </c>
      <c r="H578" s="21">
        <f t="shared" si="176"/>
        <v>-1.0589484261223858E-2</v>
      </c>
      <c r="I578" s="21">
        <f t="shared" si="176"/>
        <v>-3.6317998988014466E-2</v>
      </c>
      <c r="J578" s="21">
        <f t="shared" si="176"/>
        <v>-5.8886390636382346E-3</v>
      </c>
      <c r="K578" s="19">
        <f t="shared" si="177"/>
        <v>-1.3189253229173303E-3</v>
      </c>
    </row>
    <row r="579" spans="1:11" x14ac:dyDescent="0.2">
      <c r="A579" s="18" t="str">
        <f t="shared" si="173"/>
        <v>Sep-05</v>
      </c>
      <c r="B579" s="19">
        <f t="shared" ref="B579:D598" si="178">(B38/B26-1)</f>
        <v>5.0067658998646847E-2</v>
      </c>
      <c r="C579" s="19">
        <f t="shared" si="178"/>
        <v>2.4005394470667518E-2</v>
      </c>
      <c r="D579" s="19">
        <f t="shared" si="178"/>
        <v>2.4005394470667518E-2</v>
      </c>
      <c r="E579" s="20">
        <f t="shared" ref="E579:G598" si="179">IF(OR(E38="C",E26="C"),"C",E38/E26-1)</f>
        <v>-5.8250945071369742E-4</v>
      </c>
      <c r="F579" s="20">
        <f t="shared" si="179"/>
        <v>-2.606994795434614E-2</v>
      </c>
      <c r="G579" s="20">
        <f t="shared" si="179"/>
        <v>-3.3899488675599998E-2</v>
      </c>
      <c r="H579" s="21">
        <f t="shared" ref="H579:J598" si="180">IF(OR(H227="C",H215="C"),"C",H227/H215-1)</f>
        <v>8.1042713770231867E-3</v>
      </c>
      <c r="I579" s="21">
        <f t="shared" si="180"/>
        <v>-2.4011498429743261E-2</v>
      </c>
      <c r="J579" s="21">
        <f t="shared" si="180"/>
        <v>-2.5502293830803713E-2</v>
      </c>
      <c r="K579" s="19">
        <f t="shared" si="177"/>
        <v>-2.4819605007959766E-2</v>
      </c>
    </row>
    <row r="580" spans="1:11" x14ac:dyDescent="0.2">
      <c r="A580" s="18" t="str">
        <f t="shared" si="173"/>
        <v>Oct-05</v>
      </c>
      <c r="B580" s="19">
        <f t="shared" si="178"/>
        <v>4.3781094527363118E-2</v>
      </c>
      <c r="C580" s="19">
        <f t="shared" si="178"/>
        <v>4.5592277895789124E-2</v>
      </c>
      <c r="D580" s="19">
        <f t="shared" si="178"/>
        <v>4.5592277895789124E-2</v>
      </c>
      <c r="E580" s="20">
        <f t="shared" si="179"/>
        <v>1.5781913027360206E-2</v>
      </c>
      <c r="F580" s="20">
        <f t="shared" si="179"/>
        <v>2.0843584760660061E-2</v>
      </c>
      <c r="G580" s="20">
        <f t="shared" si="179"/>
        <v>2.9765755417477946E-2</v>
      </c>
      <c r="H580" s="21">
        <f t="shared" si="180"/>
        <v>-8.6642720539883422E-3</v>
      </c>
      <c r="I580" s="21">
        <f t="shared" si="180"/>
        <v>-2.8510505957849097E-2</v>
      </c>
      <c r="J580" s="21">
        <f t="shared" si="180"/>
        <v>4.9830299874256134E-3</v>
      </c>
      <c r="K580" s="19">
        <f t="shared" si="177"/>
        <v>1.7352138086443869E-3</v>
      </c>
    </row>
    <row r="581" spans="1:11" x14ac:dyDescent="0.2">
      <c r="A581" s="18" t="str">
        <f t="shared" si="173"/>
        <v>Nov-05</v>
      </c>
      <c r="B581" s="19">
        <f t="shared" si="178"/>
        <v>3.5632559660019547E-2</v>
      </c>
      <c r="C581" s="19">
        <f t="shared" si="178"/>
        <v>4.1834689122980828E-2</v>
      </c>
      <c r="D581" s="19">
        <f t="shared" si="178"/>
        <v>4.1834689122980828E-2</v>
      </c>
      <c r="E581" s="20">
        <f t="shared" si="179"/>
        <v>-7.5189671747004638E-3</v>
      </c>
      <c r="F581" s="20">
        <f t="shared" si="179"/>
        <v>-1.2799446378013113E-2</v>
      </c>
      <c r="G581" s="20">
        <f t="shared" si="179"/>
        <v>-2.3139506774616736E-2</v>
      </c>
      <c r="H581" s="21">
        <f t="shared" si="180"/>
        <v>1.0584991888107798E-2</v>
      </c>
      <c r="I581" s="21">
        <f t="shared" si="180"/>
        <v>-4.7371868889513835E-2</v>
      </c>
      <c r="J581" s="21">
        <f t="shared" si="180"/>
        <v>-5.3204837459519538E-3</v>
      </c>
      <c r="K581" s="19">
        <f t="shared" si="177"/>
        <v>5.9887354883834121E-3</v>
      </c>
    </row>
    <row r="582" spans="1:11" x14ac:dyDescent="0.2">
      <c r="A582" s="18" t="str">
        <f t="shared" si="173"/>
        <v>Dec-05</v>
      </c>
      <c r="B582" s="19">
        <f t="shared" si="178"/>
        <v>3.6003892312682417E-2</v>
      </c>
      <c r="C582" s="19">
        <f t="shared" si="178"/>
        <v>3.8219823236184558E-2</v>
      </c>
      <c r="D582" s="19">
        <f t="shared" si="178"/>
        <v>3.8219823236184558E-2</v>
      </c>
      <c r="E582" s="20">
        <f t="shared" si="179"/>
        <v>-1.4702729989426899E-2</v>
      </c>
      <c r="F582" s="20">
        <f t="shared" si="179"/>
        <v>-3.3005147638783816E-2</v>
      </c>
      <c r="G582" s="20">
        <f t="shared" si="179"/>
        <v>-3.4904640244334262E-2</v>
      </c>
      <c r="H582" s="21">
        <f t="shared" si="180"/>
        <v>1.9681916261946597E-3</v>
      </c>
      <c r="I582" s="21">
        <f t="shared" si="180"/>
        <v>-5.0974323588475867E-2</v>
      </c>
      <c r="J582" s="21">
        <f t="shared" si="180"/>
        <v>-1.8575528631232796E-2</v>
      </c>
      <c r="K582" s="19">
        <f t="shared" si="177"/>
        <v>2.1389214267868439E-3</v>
      </c>
    </row>
    <row r="583" spans="1:11" x14ac:dyDescent="0.2">
      <c r="A583" s="18" t="str">
        <f t="shared" si="173"/>
        <v>Jan-06</v>
      </c>
      <c r="B583" s="19">
        <f t="shared" si="178"/>
        <v>3.7000973709834462E-2</v>
      </c>
      <c r="C583" s="19">
        <f t="shared" si="178"/>
        <v>3.8961435429339053E-2</v>
      </c>
      <c r="D583" s="19">
        <f t="shared" si="178"/>
        <v>3.8961435429339053E-2</v>
      </c>
      <c r="E583" s="20">
        <f t="shared" si="179"/>
        <v>-5.0886241710373925E-3</v>
      </c>
      <c r="F583" s="20">
        <f t="shared" si="179"/>
        <v>-1.8654902183434019E-2</v>
      </c>
      <c r="G583" s="20">
        <f t="shared" si="179"/>
        <v>-5.6109866285517507E-3</v>
      </c>
      <c r="H583" s="21">
        <f t="shared" si="180"/>
        <v>-1.3117517771699005E-2</v>
      </c>
      <c r="I583" s="21">
        <f t="shared" si="180"/>
        <v>-4.2398166186190744E-2</v>
      </c>
      <c r="J583" s="21">
        <f t="shared" si="180"/>
        <v>-1.3635664785814128E-2</v>
      </c>
      <c r="K583" s="19">
        <f t="shared" si="177"/>
        <v>1.8905109727052061E-3</v>
      </c>
    </row>
    <row r="584" spans="1:11" x14ac:dyDescent="0.2">
      <c r="A584" s="18" t="str">
        <f t="shared" si="173"/>
        <v>Feb-06</v>
      </c>
      <c r="B584" s="19">
        <f t="shared" si="178"/>
        <v>3.3268733850129184E-2</v>
      </c>
      <c r="C584" s="19">
        <f t="shared" si="178"/>
        <v>3.9157865862021746E-2</v>
      </c>
      <c r="D584" s="19">
        <f t="shared" si="178"/>
        <v>3.9157865862021746E-2</v>
      </c>
      <c r="E584" s="20">
        <f t="shared" si="179"/>
        <v>1.7828729511515595E-2</v>
      </c>
      <c r="F584" s="20">
        <f t="shared" si="179"/>
        <v>2.3888570786522623E-2</v>
      </c>
      <c r="G584" s="20">
        <f t="shared" si="179"/>
        <v>1.2838018883914559E-2</v>
      </c>
      <c r="H584" s="21">
        <f t="shared" si="180"/>
        <v>1.0910482916888231E-2</v>
      </c>
      <c r="I584" s="21">
        <f t="shared" si="180"/>
        <v>-2.0525405283645548E-2</v>
      </c>
      <c r="J584" s="21">
        <f t="shared" si="180"/>
        <v>5.9536944667648584E-3</v>
      </c>
      <c r="K584" s="19">
        <f t="shared" si="177"/>
        <v>5.6995163203561461E-3</v>
      </c>
    </row>
    <row r="585" spans="1:11" x14ac:dyDescent="0.2">
      <c r="A585" s="18" t="str">
        <f t="shared" si="173"/>
        <v>Mar-06</v>
      </c>
      <c r="B585" s="19">
        <f t="shared" si="178"/>
        <v>2.8957528957529011E-2</v>
      </c>
      <c r="C585" s="19">
        <f t="shared" si="178"/>
        <v>3.4124426065010427E-2</v>
      </c>
      <c r="D585" s="19">
        <f t="shared" si="178"/>
        <v>3.4124426065010427E-2</v>
      </c>
      <c r="E585" s="20">
        <f t="shared" si="179"/>
        <v>-1.7732026948285684E-2</v>
      </c>
      <c r="F585" s="20">
        <f t="shared" si="179"/>
        <v>-6.7032617882305412E-2</v>
      </c>
      <c r="G585" s="20">
        <f t="shared" si="179"/>
        <v>-4.1781122269442084E-2</v>
      </c>
      <c r="H585" s="21">
        <f t="shared" si="180"/>
        <v>-2.6352534060557042E-2</v>
      </c>
      <c r="I585" s="21">
        <f t="shared" si="180"/>
        <v>-5.0145274307674348E-2</v>
      </c>
      <c r="J585" s="21">
        <f t="shared" si="180"/>
        <v>-5.0190571500414838E-2</v>
      </c>
      <c r="K585" s="19">
        <f t="shared" si="177"/>
        <v>5.021487245169487E-3</v>
      </c>
    </row>
    <row r="586" spans="1:11" x14ac:dyDescent="0.2">
      <c r="A586" s="18" t="str">
        <f t="shared" si="173"/>
        <v>Apr-06</v>
      </c>
      <c r="B586" s="19">
        <f t="shared" si="178"/>
        <v>2.8709677419354929E-2</v>
      </c>
      <c r="C586" s="19">
        <f t="shared" si="178"/>
        <v>3.5458668394374726E-2</v>
      </c>
      <c r="D586" s="19">
        <f t="shared" si="178"/>
        <v>3.5458668394374726E-2</v>
      </c>
      <c r="E586" s="20">
        <f t="shared" si="179"/>
        <v>2.4502111366327517E-2</v>
      </c>
      <c r="F586" s="20">
        <f t="shared" si="179"/>
        <v>3.8043509484736671E-2</v>
      </c>
      <c r="G586" s="20">
        <f t="shared" si="179"/>
        <v>2.3087507066909208E-2</v>
      </c>
      <c r="H586" s="21">
        <f t="shared" si="180"/>
        <v>1.4618497747768355E-2</v>
      </c>
      <c r="I586" s="21">
        <f t="shared" si="180"/>
        <v>-1.0581356226450844E-2</v>
      </c>
      <c r="J586" s="21">
        <f t="shared" si="180"/>
        <v>1.3217540469828482E-2</v>
      </c>
      <c r="K586" s="19">
        <f t="shared" si="177"/>
        <v>6.5606371974167299E-3</v>
      </c>
    </row>
    <row r="587" spans="1:11" x14ac:dyDescent="0.2">
      <c r="A587" s="18" t="str">
        <f t="shared" si="173"/>
        <v>May-06</v>
      </c>
      <c r="B587" s="19">
        <f t="shared" si="178"/>
        <v>2.4667315806556234E-2</v>
      </c>
      <c r="C587" s="19">
        <f t="shared" si="178"/>
        <v>2.2849640923050529E-2</v>
      </c>
      <c r="D587" s="19">
        <f t="shared" si="178"/>
        <v>2.2849640923050529E-2</v>
      </c>
      <c r="E587" s="20">
        <f t="shared" si="179"/>
        <v>2.7553005091372818E-2</v>
      </c>
      <c r="F587" s="20">
        <f t="shared" si="179"/>
        <v>1.5909784827458306E-2</v>
      </c>
      <c r="G587" s="20">
        <f t="shared" si="179"/>
        <v>3.2722859554406014E-3</v>
      </c>
      <c r="H587" s="21">
        <f t="shared" si="180"/>
        <v>1.259628024109416E-2</v>
      </c>
      <c r="I587" s="21">
        <f t="shared" si="180"/>
        <v>4.598294783657364E-3</v>
      </c>
      <c r="J587" s="21">
        <f t="shared" si="180"/>
        <v>-1.1331016703006069E-2</v>
      </c>
      <c r="K587" s="19">
        <f t="shared" si="177"/>
        <v>-1.7739171099402373E-3</v>
      </c>
    </row>
    <row r="588" spans="1:11" x14ac:dyDescent="0.2">
      <c r="A588" s="18" t="str">
        <f t="shared" si="173"/>
        <v>Jun-06</v>
      </c>
      <c r="B588" s="19">
        <f t="shared" si="178"/>
        <v>2.1582733812949728E-2</v>
      </c>
      <c r="C588" s="19">
        <f t="shared" si="178"/>
        <v>1.1570843981750123E-2</v>
      </c>
      <c r="D588" s="19">
        <f t="shared" si="178"/>
        <v>1.1570843981750123E-2</v>
      </c>
      <c r="E588" s="20">
        <f t="shared" si="179"/>
        <v>-5.4327309441105087E-2</v>
      </c>
      <c r="F588" s="20">
        <f t="shared" si="179"/>
        <v>-6.8003290365956537E-2</v>
      </c>
      <c r="G588" s="20">
        <f t="shared" si="179"/>
        <v>-7.6649803928399818E-2</v>
      </c>
      <c r="H588" s="21">
        <f t="shared" si="180"/>
        <v>9.3642841028571677E-3</v>
      </c>
      <c r="I588" s="21">
        <f t="shared" si="180"/>
        <v>-6.514437798885786E-2</v>
      </c>
      <c r="J588" s="21">
        <f t="shared" si="180"/>
        <v>-1.4461643083685582E-2</v>
      </c>
      <c r="K588" s="19">
        <f t="shared" si="177"/>
        <v>-9.8003710319487514E-3</v>
      </c>
    </row>
    <row r="589" spans="1:11" x14ac:dyDescent="0.2">
      <c r="A589" s="18" t="str">
        <f t="shared" si="173"/>
        <v>Jul-06</v>
      </c>
      <c r="B589" s="19">
        <f t="shared" si="178"/>
        <v>1.7365661861074688E-2</v>
      </c>
      <c r="C589" s="19">
        <f t="shared" si="178"/>
        <v>6.886609891960882E-3</v>
      </c>
      <c r="D589" s="19">
        <f t="shared" si="178"/>
        <v>6.886609891960882E-3</v>
      </c>
      <c r="E589" s="20">
        <f t="shared" si="179"/>
        <v>-2.3805472406694173E-2</v>
      </c>
      <c r="F589" s="20">
        <f t="shared" si="179"/>
        <v>-4.0243881415783278E-2</v>
      </c>
      <c r="G589" s="20">
        <f t="shared" si="179"/>
        <v>-3.8878417226551831E-2</v>
      </c>
      <c r="H589" s="21">
        <f t="shared" si="180"/>
        <v>-1.420698706287693E-3</v>
      </c>
      <c r="I589" s="21">
        <f t="shared" si="180"/>
        <v>-3.0482163529762629E-2</v>
      </c>
      <c r="J589" s="21">
        <f t="shared" si="180"/>
        <v>-1.6839275927530539E-2</v>
      </c>
      <c r="K589" s="19">
        <f t="shared" si="177"/>
        <v>-1.0300182483006459E-2</v>
      </c>
    </row>
    <row r="590" spans="1:11" x14ac:dyDescent="0.2">
      <c r="A590" s="18" t="str">
        <f t="shared" si="173"/>
        <v>Aug-06</v>
      </c>
      <c r="B590" s="19">
        <f t="shared" si="178"/>
        <v>2.0921869892121636E-2</v>
      </c>
      <c r="C590" s="19">
        <f t="shared" si="178"/>
        <v>9.348797116213392E-3</v>
      </c>
      <c r="D590" s="19">
        <f t="shared" si="178"/>
        <v>9.348797116213392E-3</v>
      </c>
      <c r="E590" s="20">
        <f t="shared" si="179"/>
        <v>4.2857653644982063E-2</v>
      </c>
      <c r="F590" s="20">
        <f t="shared" si="179"/>
        <v>3.1778424289636842E-2</v>
      </c>
      <c r="G590" s="20">
        <f t="shared" si="179"/>
        <v>1.7971192793088786E-2</v>
      </c>
      <c r="H590" s="21">
        <f t="shared" si="180"/>
        <v>1.3563479589892902E-2</v>
      </c>
      <c r="I590" s="21">
        <f t="shared" si="180"/>
        <v>3.3198490575810702E-2</v>
      </c>
      <c r="J590" s="21">
        <f t="shared" si="180"/>
        <v>-1.0623913356363923E-2</v>
      </c>
      <c r="K590" s="19">
        <f t="shared" si="177"/>
        <v>-1.1335904457733914E-2</v>
      </c>
    </row>
    <row r="591" spans="1:11" x14ac:dyDescent="0.2">
      <c r="A591" s="18" t="str">
        <f t="shared" ref="A591:A622" si="181">TEXT(A50,"mmm-yy")</f>
        <v>Sep-06</v>
      </c>
      <c r="B591" s="19">
        <f t="shared" si="178"/>
        <v>1.7074742268041287E-2</v>
      </c>
      <c r="C591" s="19">
        <f t="shared" si="178"/>
        <v>6.7477010559260364E-3</v>
      </c>
      <c r="D591" s="19">
        <f t="shared" si="178"/>
        <v>6.7477010559260364E-3</v>
      </c>
      <c r="E591" s="20">
        <f t="shared" si="179"/>
        <v>3.2002829832219915E-2</v>
      </c>
      <c r="F591" s="20">
        <f t="shared" si="179"/>
        <v>3.1022585079446774E-2</v>
      </c>
      <c r="G591" s="20">
        <f t="shared" si="179"/>
        <v>3.458836631542872E-2</v>
      </c>
      <c r="H591" s="21">
        <f t="shared" si="180"/>
        <v>-3.4465700099463037E-3</v>
      </c>
      <c r="I591" s="21">
        <f t="shared" si="180"/>
        <v>2.5085856913112492E-2</v>
      </c>
      <c r="J591" s="21">
        <f t="shared" si="180"/>
        <v>-9.4984696207922603E-4</v>
      </c>
      <c r="K591" s="19">
        <f t="shared" ref="K591:K622" si="182">(K239/K227-1)</f>
        <v>-1.0153669915237584E-2</v>
      </c>
    </row>
    <row r="592" spans="1:11" x14ac:dyDescent="0.2">
      <c r="A592" s="18" t="str">
        <f t="shared" si="181"/>
        <v>Oct-06</v>
      </c>
      <c r="B592" s="19">
        <f t="shared" si="178"/>
        <v>1.6841436288528744E-2</v>
      </c>
      <c r="C592" s="19">
        <f t="shared" si="178"/>
        <v>4.6382743528075032E-3</v>
      </c>
      <c r="D592" s="19">
        <f t="shared" si="178"/>
        <v>4.6382743528075032E-3</v>
      </c>
      <c r="E592" s="20">
        <f t="shared" si="179"/>
        <v>4.9749201114854813E-2</v>
      </c>
      <c r="F592" s="20">
        <f t="shared" si="179"/>
        <v>4.6435590579115615E-2</v>
      </c>
      <c r="G592" s="20">
        <f t="shared" si="179"/>
        <v>3.0950881563846844E-2</v>
      </c>
      <c r="H592" s="21">
        <f t="shared" si="180"/>
        <v>1.5019831974710574E-2</v>
      </c>
      <c r="I592" s="21">
        <f t="shared" si="180"/>
        <v>4.4902655924698553E-2</v>
      </c>
      <c r="J592" s="21">
        <f t="shared" si="180"/>
        <v>-3.1565735246286142E-3</v>
      </c>
      <c r="K592" s="19">
        <f t="shared" si="182"/>
        <v>-1.2001047066160786E-2</v>
      </c>
    </row>
    <row r="593" spans="1:11" x14ac:dyDescent="0.2">
      <c r="A593" s="18" t="str">
        <f t="shared" si="181"/>
        <v>Nov-06</v>
      </c>
      <c r="B593" s="19">
        <f t="shared" si="178"/>
        <v>1.2941919191919116E-2</v>
      </c>
      <c r="C593" s="19">
        <f t="shared" si="178"/>
        <v>-3.7888918605688549E-4</v>
      </c>
      <c r="D593" s="19">
        <f t="shared" si="178"/>
        <v>-3.7888918605688549E-4</v>
      </c>
      <c r="E593" s="20">
        <f t="shared" si="179"/>
        <v>4.8188466391984486E-2</v>
      </c>
      <c r="F593" s="20">
        <f t="shared" si="179"/>
        <v>4.5594459929597653E-2</v>
      </c>
      <c r="G593" s="20">
        <f t="shared" si="179"/>
        <v>3.4520622041920301E-2</v>
      </c>
      <c r="H593" s="21">
        <f t="shared" si="180"/>
        <v>1.0704318166050664E-2</v>
      </c>
      <c r="I593" s="21">
        <f t="shared" si="180"/>
        <v>4.8585764198692649E-2</v>
      </c>
      <c r="J593" s="21">
        <f t="shared" si="180"/>
        <v>-2.4747519607002388E-3</v>
      </c>
      <c r="K593" s="19">
        <f t="shared" si="182"/>
        <v>-1.3150614191782095E-2</v>
      </c>
    </row>
    <row r="594" spans="1:11" x14ac:dyDescent="0.2">
      <c r="A594" s="18" t="str">
        <f t="shared" si="181"/>
        <v>Dec-06</v>
      </c>
      <c r="B594" s="19">
        <f t="shared" si="178"/>
        <v>1.2210394489668097E-2</v>
      </c>
      <c r="C594" s="19">
        <f t="shared" si="178"/>
        <v>-1.1561544975883242E-3</v>
      </c>
      <c r="D594" s="19">
        <f t="shared" si="178"/>
        <v>-1.1561544975883242E-3</v>
      </c>
      <c r="E594" s="20">
        <f t="shared" si="179"/>
        <v>4.0106316087509253E-2</v>
      </c>
      <c r="F594" s="20">
        <f t="shared" si="179"/>
        <v>4.5596323477851364E-2</v>
      </c>
      <c r="G594" s="20">
        <f t="shared" si="179"/>
        <v>3.1650089105675017E-2</v>
      </c>
      <c r="H594" s="21">
        <f t="shared" si="180"/>
        <v>1.3518376549810807E-2</v>
      </c>
      <c r="I594" s="21">
        <f t="shared" si="180"/>
        <v>4.1310231595152569E-2</v>
      </c>
      <c r="J594" s="21">
        <f t="shared" si="180"/>
        <v>5.2783136737344361E-3</v>
      </c>
      <c r="K594" s="19">
        <f t="shared" si="182"/>
        <v>-1.3205306979677478E-2</v>
      </c>
    </row>
    <row r="595" spans="1:11" x14ac:dyDescent="0.2">
      <c r="A595" s="18" t="str">
        <f t="shared" si="181"/>
        <v>Jan-07</v>
      </c>
      <c r="B595" s="19">
        <f t="shared" si="178"/>
        <v>1.1580594679186262E-2</v>
      </c>
      <c r="C595" s="19">
        <f t="shared" si="178"/>
        <v>-2.2698557282637699E-3</v>
      </c>
      <c r="D595" s="19">
        <f t="shared" si="178"/>
        <v>-2.2698557282637699E-3</v>
      </c>
      <c r="E595" s="20">
        <f t="shared" si="179"/>
        <v>4.6741481941243945E-2</v>
      </c>
      <c r="F595" s="20">
        <f t="shared" si="179"/>
        <v>2.3543876206561842E-2</v>
      </c>
      <c r="G595" s="20">
        <f t="shared" si="179"/>
        <v>1.0096891655221985E-2</v>
      </c>
      <c r="H595" s="21">
        <f t="shared" si="180"/>
        <v>1.3312568984649165E-2</v>
      </c>
      <c r="I595" s="21">
        <f t="shared" si="180"/>
        <v>4.9122839427971909E-2</v>
      </c>
      <c r="J595" s="21">
        <f t="shared" si="180"/>
        <v>-2.2161733469911571E-2</v>
      </c>
      <c r="K595" s="19">
        <f t="shared" si="182"/>
        <v>-1.3691890176919186E-2</v>
      </c>
    </row>
    <row r="596" spans="1:11" x14ac:dyDescent="0.2">
      <c r="A596" s="18" t="str">
        <f t="shared" si="181"/>
        <v>Feb-07</v>
      </c>
      <c r="B596" s="19">
        <f t="shared" si="178"/>
        <v>1.2503907471084652E-2</v>
      </c>
      <c r="C596" s="19">
        <f t="shared" si="178"/>
        <v>-3.2483483285304926E-3</v>
      </c>
      <c r="D596" s="19">
        <f t="shared" si="178"/>
        <v>-3.2483483285304926E-3</v>
      </c>
      <c r="E596" s="20">
        <f t="shared" si="179"/>
        <v>5.5067315487185242E-2</v>
      </c>
      <c r="F596" s="20">
        <f t="shared" si="179"/>
        <v>6.0618582395194798E-2</v>
      </c>
      <c r="G596" s="20">
        <f t="shared" si="179"/>
        <v>3.981864665424717E-2</v>
      </c>
      <c r="H596" s="21">
        <f t="shared" si="180"/>
        <v>2.0003426374276101E-2</v>
      </c>
      <c r="I596" s="21">
        <f t="shared" si="180"/>
        <v>5.8505710743418593E-2</v>
      </c>
      <c r="J596" s="21">
        <f t="shared" si="180"/>
        <v>5.2615286499007041E-3</v>
      </c>
      <c r="K596" s="19">
        <f t="shared" si="182"/>
        <v>-1.5557723464948658E-2</v>
      </c>
    </row>
    <row r="597" spans="1:11" x14ac:dyDescent="0.2">
      <c r="A597" s="18" t="str">
        <f t="shared" si="181"/>
        <v>Mar-07</v>
      </c>
      <c r="B597" s="19">
        <f t="shared" si="178"/>
        <v>1.3445903689806027E-2</v>
      </c>
      <c r="C597" s="19">
        <f t="shared" si="178"/>
        <v>2.1611767386813252E-3</v>
      </c>
      <c r="D597" s="19">
        <f t="shared" si="178"/>
        <v>2.1611767386813252E-3</v>
      </c>
      <c r="E597" s="20">
        <f t="shared" si="179"/>
        <v>6.5738657723246163E-2</v>
      </c>
      <c r="F597" s="20">
        <f t="shared" si="179"/>
        <v>7.4562342866955733E-2</v>
      </c>
      <c r="G597" s="20">
        <f t="shared" si="179"/>
        <v>4.2967297824713757E-2</v>
      </c>
      <c r="H597" s="21">
        <f t="shared" si="180"/>
        <v>3.029341869887836E-2</v>
      </c>
      <c r="I597" s="21">
        <f t="shared" si="180"/>
        <v>6.3440375121559089E-2</v>
      </c>
      <c r="J597" s="21">
        <f t="shared" si="180"/>
        <v>8.2794079765855511E-3</v>
      </c>
      <c r="K597" s="19">
        <f t="shared" si="182"/>
        <v>-1.113500672313994E-2</v>
      </c>
    </row>
    <row r="598" spans="1:11" x14ac:dyDescent="0.2">
      <c r="A598" s="18" t="str">
        <f t="shared" si="181"/>
        <v>Apr-07</v>
      </c>
      <c r="B598" s="19">
        <f t="shared" si="178"/>
        <v>1.4424584509250549E-2</v>
      </c>
      <c r="C598" s="19">
        <f t="shared" si="178"/>
        <v>2.6058727833517814E-3</v>
      </c>
      <c r="D598" s="19">
        <f t="shared" si="178"/>
        <v>2.6058727833517814E-3</v>
      </c>
      <c r="E598" s="20">
        <f t="shared" si="179"/>
        <v>2.4142463821752447E-2</v>
      </c>
      <c r="F598" s="20">
        <f t="shared" si="179"/>
        <v>2.5389951907714758E-2</v>
      </c>
      <c r="G598" s="20">
        <f t="shared" si="179"/>
        <v>1.3348157962190577E-2</v>
      </c>
      <c r="H598" s="21">
        <f t="shared" si="180"/>
        <v>1.1883175442623628E-2</v>
      </c>
      <c r="I598" s="21">
        <f t="shared" si="180"/>
        <v>2.1480615287652993E-2</v>
      </c>
      <c r="J598" s="21">
        <f t="shared" si="180"/>
        <v>1.2180806186936621E-3</v>
      </c>
      <c r="K598" s="19">
        <f t="shared" si="182"/>
        <v>-1.1650655855916736E-2</v>
      </c>
    </row>
    <row r="599" spans="1:11" x14ac:dyDescent="0.2">
      <c r="A599" s="18" t="str">
        <f t="shared" si="181"/>
        <v>May-07</v>
      </c>
      <c r="B599" s="19">
        <f t="shared" ref="B599:D618" si="183">(B58/B46-1)</f>
        <v>1.5837820715869588E-2</v>
      </c>
      <c r="C599" s="19">
        <f t="shared" si="183"/>
        <v>3.0559778747107913E-5</v>
      </c>
      <c r="D599" s="19">
        <f t="shared" si="183"/>
        <v>3.0559778747107913E-5</v>
      </c>
      <c r="E599" s="20">
        <f t="shared" ref="E599:G618" si="184">IF(OR(E58="C",E46="C"),"C",E58/E46-1)</f>
        <v>5.6179784779703201E-2</v>
      </c>
      <c r="F599" s="20">
        <f t="shared" si="184"/>
        <v>5.7354720385573543E-2</v>
      </c>
      <c r="G599" s="20">
        <f t="shared" si="184"/>
        <v>4.4506681029976791E-2</v>
      </c>
      <c r="H599" s="21">
        <f t="shared" ref="H599:J618" si="185">IF(OR(H247="C",H235="C"),"C",H247/H235-1)</f>
        <v>1.2300581306887715E-2</v>
      </c>
      <c r="I599" s="21">
        <f t="shared" si="185"/>
        <v>5.6147509145499264E-2</v>
      </c>
      <c r="J599" s="21">
        <f t="shared" si="185"/>
        <v>1.1124390210852653E-3</v>
      </c>
      <c r="K599" s="19">
        <f t="shared" si="182"/>
        <v>-1.5560811592920221E-2</v>
      </c>
    </row>
    <row r="600" spans="1:11" x14ac:dyDescent="0.2">
      <c r="A600" s="18" t="str">
        <f t="shared" si="181"/>
        <v>Jun-07</v>
      </c>
      <c r="B600" s="19">
        <f t="shared" si="183"/>
        <v>1.4084507042253502E-2</v>
      </c>
      <c r="C600" s="19">
        <f t="shared" si="183"/>
        <v>8.594367550643911E-3</v>
      </c>
      <c r="D600" s="19">
        <f t="shared" si="183"/>
        <v>8.594367550643911E-3</v>
      </c>
      <c r="E600" s="20">
        <f t="shared" si="184"/>
        <v>5.0617160454239141E-2</v>
      </c>
      <c r="F600" s="20">
        <f t="shared" si="184"/>
        <v>6.3334080204476617E-2</v>
      </c>
      <c r="G600" s="20">
        <f t="shared" si="184"/>
        <v>6.9797972511832507E-2</v>
      </c>
      <c r="H600" s="21">
        <f t="shared" si="185"/>
        <v>-6.0421616729922079E-3</v>
      </c>
      <c r="I600" s="21">
        <f t="shared" si="185"/>
        <v>4.1664711062829651E-2</v>
      </c>
      <c r="J600" s="21">
        <f t="shared" si="185"/>
        <v>1.210423761281354E-2</v>
      </c>
      <c r="K600" s="19">
        <f t="shared" si="182"/>
        <v>-5.4138875542261156E-3</v>
      </c>
    </row>
    <row r="601" spans="1:11" x14ac:dyDescent="0.2">
      <c r="A601" s="18" t="str">
        <f t="shared" si="181"/>
        <v>Jul-07</v>
      </c>
      <c r="B601" s="19">
        <f t="shared" si="183"/>
        <v>1.8357487922705307E-2</v>
      </c>
      <c r="C601" s="19">
        <f t="shared" si="183"/>
        <v>1.4394870757403533E-2</v>
      </c>
      <c r="D601" s="19">
        <f t="shared" si="183"/>
        <v>1.4394870757403533E-2</v>
      </c>
      <c r="E601" s="20">
        <f t="shared" si="184"/>
        <v>4.9217985354819804E-2</v>
      </c>
      <c r="F601" s="20">
        <f t="shared" si="184"/>
        <v>6.1697721361183122E-2</v>
      </c>
      <c r="G601" s="20">
        <f t="shared" si="184"/>
        <v>2.8898469611172706E-2</v>
      </c>
      <c r="H601" s="21">
        <f t="shared" si="185"/>
        <v>3.1878025596058457E-2</v>
      </c>
      <c r="I601" s="21">
        <f t="shared" si="185"/>
        <v>3.4328953745019763E-2</v>
      </c>
      <c r="J601" s="21">
        <f t="shared" si="185"/>
        <v>1.1894321466613844E-2</v>
      </c>
      <c r="K601" s="19">
        <f t="shared" si="182"/>
        <v>-3.891184787559121E-3</v>
      </c>
    </row>
    <row r="602" spans="1:11" x14ac:dyDescent="0.2">
      <c r="A602" s="18" t="str">
        <f t="shared" si="181"/>
        <v>Aug-07</v>
      </c>
      <c r="B602" s="19">
        <f t="shared" si="183"/>
        <v>1.9852705731668197E-2</v>
      </c>
      <c r="C602" s="19">
        <f t="shared" si="183"/>
        <v>1.9541470307368636E-2</v>
      </c>
      <c r="D602" s="19">
        <f t="shared" si="183"/>
        <v>1.9541470307368636E-2</v>
      </c>
      <c r="E602" s="20">
        <f t="shared" si="184"/>
        <v>4.4729016105319319E-2</v>
      </c>
      <c r="F602" s="20">
        <f t="shared" si="184"/>
        <v>6.5498042311112448E-2</v>
      </c>
      <c r="G602" s="20">
        <f t="shared" si="184"/>
        <v>5.7351162445095971E-2</v>
      </c>
      <c r="H602" s="21">
        <f t="shared" si="185"/>
        <v>7.7049897473771001E-3</v>
      </c>
      <c r="I602" s="21">
        <f t="shared" si="185"/>
        <v>2.4704778110062664E-2</v>
      </c>
      <c r="J602" s="21">
        <f t="shared" si="185"/>
        <v>1.9879821356181715E-2</v>
      </c>
      <c r="K602" s="19">
        <f t="shared" si="182"/>
        <v>-3.0517683833208853E-4</v>
      </c>
    </row>
    <row r="603" spans="1:11" x14ac:dyDescent="0.2">
      <c r="A603" s="18" t="str">
        <f t="shared" si="181"/>
        <v>Sep-07</v>
      </c>
      <c r="B603" s="19">
        <f t="shared" si="183"/>
        <v>1.80551156160913E-2</v>
      </c>
      <c r="C603" s="19">
        <f t="shared" si="183"/>
        <v>1.849144299433636E-2</v>
      </c>
      <c r="D603" s="19">
        <f t="shared" si="183"/>
        <v>1.849144299433636E-2</v>
      </c>
      <c r="E603" s="20">
        <f t="shared" si="184"/>
        <v>3.1955335289141296E-2</v>
      </c>
      <c r="F603" s="20">
        <f t="shared" si="184"/>
        <v>4.2127651352037665E-2</v>
      </c>
      <c r="G603" s="20">
        <f t="shared" si="184"/>
        <v>3.4390288502011535E-2</v>
      </c>
      <c r="H603" s="21">
        <f t="shared" si="185"/>
        <v>7.4801193863018867E-3</v>
      </c>
      <c r="I603" s="21">
        <f t="shared" si="185"/>
        <v>1.3219445668803287E-2</v>
      </c>
      <c r="J603" s="21">
        <f t="shared" si="185"/>
        <v>9.8573220323012745E-3</v>
      </c>
      <c r="K603" s="19">
        <f t="shared" si="182"/>
        <v>4.285891515618534E-4</v>
      </c>
    </row>
    <row r="604" spans="1:11" x14ac:dyDescent="0.2">
      <c r="A604" s="18" t="str">
        <f t="shared" si="181"/>
        <v>Oct-07</v>
      </c>
      <c r="B604" s="19">
        <f t="shared" si="183"/>
        <v>1.8437500000000107E-2</v>
      </c>
      <c r="C604" s="19">
        <f t="shared" si="183"/>
        <v>1.750094790605683E-2</v>
      </c>
      <c r="D604" s="19">
        <f t="shared" si="183"/>
        <v>1.750094790605683E-2</v>
      </c>
      <c r="E604" s="20">
        <f t="shared" si="184"/>
        <v>-1.4107153943256789E-2</v>
      </c>
      <c r="F604" s="20">
        <f t="shared" si="184"/>
        <v>-1.2868617998295084E-2</v>
      </c>
      <c r="G604" s="20">
        <f t="shared" si="184"/>
        <v>-2.6241478374727123E-2</v>
      </c>
      <c r="H604" s="21">
        <f t="shared" si="185"/>
        <v>1.3733240921077305E-2</v>
      </c>
      <c r="I604" s="21">
        <f t="shared" si="185"/>
        <v>-3.1064444622249221E-2</v>
      </c>
      <c r="J604" s="21">
        <f t="shared" si="185"/>
        <v>1.2562581723922772E-3</v>
      </c>
      <c r="K604" s="19">
        <f t="shared" si="182"/>
        <v>-9.1959702381638753E-4</v>
      </c>
    </row>
    <row r="605" spans="1:11" x14ac:dyDescent="0.2">
      <c r="A605" s="18" t="str">
        <f t="shared" si="181"/>
        <v>Nov-07</v>
      </c>
      <c r="B605" s="19">
        <f t="shared" si="183"/>
        <v>2.3995014023060035E-2</v>
      </c>
      <c r="C605" s="19">
        <f t="shared" si="183"/>
        <v>2.3945954382287971E-2</v>
      </c>
      <c r="D605" s="19">
        <f t="shared" si="183"/>
        <v>2.3945954382287971E-2</v>
      </c>
      <c r="E605" s="20">
        <f t="shared" si="184"/>
        <v>1.2280765372109537E-2</v>
      </c>
      <c r="F605" s="20">
        <f t="shared" si="184"/>
        <v>2.0304297475979505E-2</v>
      </c>
      <c r="G605" s="20">
        <f t="shared" si="184"/>
        <v>-3.4377826693925417E-3</v>
      </c>
      <c r="H605" s="21">
        <f t="shared" si="185"/>
        <v>2.3823981817179041E-2</v>
      </c>
      <c r="I605" s="21">
        <f t="shared" si="185"/>
        <v>-1.1392387420697037E-2</v>
      </c>
      <c r="J605" s="21">
        <f t="shared" si="185"/>
        <v>7.9261923947755442E-3</v>
      </c>
      <c r="K605" s="19">
        <f t="shared" si="182"/>
        <v>-4.791003872106625E-5</v>
      </c>
    </row>
    <row r="606" spans="1:11" x14ac:dyDescent="0.2">
      <c r="A606" s="18" t="str">
        <f t="shared" si="181"/>
        <v>Dec-07</v>
      </c>
      <c r="B606" s="19">
        <f t="shared" si="183"/>
        <v>2.1342406433652927E-2</v>
      </c>
      <c r="C606" s="19">
        <f t="shared" si="183"/>
        <v>2.2619030065320844E-2</v>
      </c>
      <c r="D606" s="19">
        <f t="shared" si="183"/>
        <v>2.2619030065320844E-2</v>
      </c>
      <c r="E606" s="20">
        <f t="shared" si="184"/>
        <v>1.6904502230463248E-2</v>
      </c>
      <c r="F606" s="20">
        <f t="shared" si="184"/>
        <v>8.321673521254791E-3</v>
      </c>
      <c r="G606" s="20">
        <f t="shared" si="184"/>
        <v>-3.3114245341889781E-3</v>
      </c>
      <c r="H606" s="21">
        <f t="shared" si="185"/>
        <v>1.1671748168686547E-2</v>
      </c>
      <c r="I606" s="21">
        <f t="shared" si="185"/>
        <v>-5.5881297598114887E-3</v>
      </c>
      <c r="J606" s="21">
        <f t="shared" si="185"/>
        <v>-8.4401521385568667E-3</v>
      </c>
      <c r="K606" s="19">
        <f t="shared" si="182"/>
        <v>1.2499467598978686E-3</v>
      </c>
    </row>
    <row r="607" spans="1:11" x14ac:dyDescent="0.2">
      <c r="A607" s="18" t="str">
        <f t="shared" si="181"/>
        <v>Jan-08</v>
      </c>
      <c r="B607" s="19">
        <f t="shared" si="183"/>
        <v>1.9183168316831756E-2</v>
      </c>
      <c r="C607" s="19">
        <f t="shared" si="183"/>
        <v>2.3501174322463791E-2</v>
      </c>
      <c r="D607" s="19">
        <f t="shared" si="183"/>
        <v>2.3501174322463791E-2</v>
      </c>
      <c r="E607" s="20">
        <f t="shared" si="184"/>
        <v>1.657372108897226E-2</v>
      </c>
      <c r="F607" s="20">
        <f t="shared" si="184"/>
        <v>2.3222361426232796E-2</v>
      </c>
      <c r="G607" s="20">
        <f t="shared" si="184"/>
        <v>4.9446439967089306E-2</v>
      </c>
      <c r="H607" s="21">
        <f t="shared" si="185"/>
        <v>-2.4988486827092427E-2</v>
      </c>
      <c r="I607" s="21">
        <f t="shared" si="185"/>
        <v>-6.7683881633816556E-3</v>
      </c>
      <c r="J607" s="21">
        <f t="shared" si="185"/>
        <v>6.5402441547852685E-3</v>
      </c>
      <c r="K607" s="19">
        <f t="shared" si="182"/>
        <v>4.2367320613851955E-3</v>
      </c>
    </row>
    <row r="608" spans="1:11" x14ac:dyDescent="0.2">
      <c r="A608" s="18" t="str">
        <f t="shared" si="181"/>
        <v>Feb-08</v>
      </c>
      <c r="B608" s="19">
        <f t="shared" si="183"/>
        <v>1.9759184933621388E-2</v>
      </c>
      <c r="C608" s="19">
        <f t="shared" si="183"/>
        <v>2.123824797328111E-2</v>
      </c>
      <c r="D608" s="19">
        <f t="shared" si="183"/>
        <v>5.7711042543755475E-2</v>
      </c>
      <c r="E608" s="20">
        <f t="shared" si="184"/>
        <v>4.1670572985664123E-2</v>
      </c>
      <c r="F608" s="20">
        <f t="shared" si="184"/>
        <v>3.4471732816669931E-2</v>
      </c>
      <c r="G608" s="20">
        <f t="shared" si="184"/>
        <v>4.055813311166645E-2</v>
      </c>
      <c r="H608" s="21">
        <f t="shared" si="185"/>
        <v>-5.8491689232161859E-3</v>
      </c>
      <c r="I608" s="21">
        <f t="shared" si="185"/>
        <v>-1.5165266233313268E-2</v>
      </c>
      <c r="J608" s="21">
        <f t="shared" si="185"/>
        <v>-6.9108606460492883E-3</v>
      </c>
      <c r="K608" s="19">
        <f t="shared" si="182"/>
        <v>1.4504042341683121E-3</v>
      </c>
    </row>
    <row r="609" spans="1:11" x14ac:dyDescent="0.2">
      <c r="A609" s="18" t="str">
        <f t="shared" si="181"/>
        <v>Mar-08</v>
      </c>
      <c r="B609" s="19">
        <f t="shared" si="183"/>
        <v>2.0981178648565191E-2</v>
      </c>
      <c r="C609" s="19">
        <f t="shared" si="183"/>
        <v>2.0105478577872926E-2</v>
      </c>
      <c r="D609" s="19">
        <f t="shared" si="183"/>
        <v>2.0105478577872926E-2</v>
      </c>
      <c r="E609" s="20">
        <f t="shared" si="184"/>
        <v>3.6198033232288429E-2</v>
      </c>
      <c r="F609" s="20">
        <f t="shared" si="184"/>
        <v>6.909438821698255E-2</v>
      </c>
      <c r="G609" s="20">
        <f t="shared" si="184"/>
        <v>4.8303787868528403E-2</v>
      </c>
      <c r="H609" s="21">
        <f t="shared" si="185"/>
        <v>1.9832610154663977E-2</v>
      </c>
      <c r="I609" s="21">
        <f t="shared" si="185"/>
        <v>1.5775383028870715E-2</v>
      </c>
      <c r="J609" s="21">
        <f t="shared" si="185"/>
        <v>3.1747169874544179E-2</v>
      </c>
      <c r="K609" s="19">
        <f t="shared" si="182"/>
        <v>-8.5770442100763233E-4</v>
      </c>
    </row>
    <row r="610" spans="1:11" x14ac:dyDescent="0.2">
      <c r="A610" s="18" t="str">
        <f t="shared" si="181"/>
        <v>Apr-08</v>
      </c>
      <c r="B610" s="19">
        <f t="shared" si="183"/>
        <v>2.256568778979906E-2</v>
      </c>
      <c r="C610" s="19">
        <f t="shared" si="183"/>
        <v>2.2826557807945624E-2</v>
      </c>
      <c r="D610" s="19">
        <f t="shared" si="183"/>
        <v>2.2826557807945624E-2</v>
      </c>
      <c r="E610" s="20">
        <f t="shared" si="184"/>
        <v>1.5635330168458195E-2</v>
      </c>
      <c r="F610" s="20">
        <f t="shared" si="184"/>
        <v>-3.4736370905118275E-2</v>
      </c>
      <c r="G610" s="20">
        <f t="shared" si="184"/>
        <v>-2.1302792147979033E-2</v>
      </c>
      <c r="H610" s="21">
        <f t="shared" si="185"/>
        <v>-1.372598046603446E-2</v>
      </c>
      <c r="I610" s="21">
        <f t="shared" si="185"/>
        <v>-7.030740045408268E-3</v>
      </c>
      <c r="J610" s="21">
        <f t="shared" si="185"/>
        <v>-4.9596247370817248E-2</v>
      </c>
      <c r="K610" s="19">
        <f t="shared" si="182"/>
        <v>2.5511321303017809E-4</v>
      </c>
    </row>
    <row r="611" spans="1:11" x14ac:dyDescent="0.2">
      <c r="A611" s="18" t="str">
        <f t="shared" si="181"/>
        <v>May-08</v>
      </c>
      <c r="B611" s="19">
        <f t="shared" si="183"/>
        <v>1.2160898035547207E-2</v>
      </c>
      <c r="C611" s="19">
        <f t="shared" si="183"/>
        <v>2.5218686733641471E-2</v>
      </c>
      <c r="D611" s="19">
        <f t="shared" si="183"/>
        <v>2.5218686733641471E-2</v>
      </c>
      <c r="E611" s="20">
        <f t="shared" si="184"/>
        <v>2.7204872992431905E-2</v>
      </c>
      <c r="F611" s="20">
        <f t="shared" si="184"/>
        <v>4.7604225666820765E-2</v>
      </c>
      <c r="G611" s="20">
        <f t="shared" si="184"/>
        <v>4.7017769279601662E-2</v>
      </c>
      <c r="H611" s="21">
        <f t="shared" si="185"/>
        <v>5.6012075862166277E-4</v>
      </c>
      <c r="I611" s="21">
        <f t="shared" si="185"/>
        <v>1.9373293566453675E-3</v>
      </c>
      <c r="J611" s="21">
        <f t="shared" si="185"/>
        <v>1.9859088688862991E-2</v>
      </c>
      <c r="K611" s="19">
        <f t="shared" si="182"/>
        <v>1.2900902142571891E-2</v>
      </c>
    </row>
    <row r="612" spans="1:11" x14ac:dyDescent="0.2">
      <c r="A612" s="18" t="str">
        <f t="shared" si="181"/>
        <v>Jun-08</v>
      </c>
      <c r="B612" s="19">
        <f t="shared" si="183"/>
        <v>1.8308080808080884E-2</v>
      </c>
      <c r="C612" s="19">
        <f t="shared" si="183"/>
        <v>2.6178090927950759E-2</v>
      </c>
      <c r="D612" s="19">
        <f t="shared" si="183"/>
        <v>2.6178090927950759E-2</v>
      </c>
      <c r="E612" s="20">
        <f t="shared" si="184"/>
        <v>-1.8419647624132396E-2</v>
      </c>
      <c r="F612" s="20">
        <f t="shared" si="184"/>
        <v>-5.2264219835719716E-2</v>
      </c>
      <c r="G612" s="20">
        <f t="shared" si="184"/>
        <v>-6.6861270255214933E-2</v>
      </c>
      <c r="H612" s="21">
        <f t="shared" si="185"/>
        <v>1.5642958495021952E-2</v>
      </c>
      <c r="I612" s="21">
        <f t="shared" si="185"/>
        <v>-4.346003773258722E-2</v>
      </c>
      <c r="J612" s="21">
        <f t="shared" si="185"/>
        <v>-3.4479675687953848E-2</v>
      </c>
      <c r="K612" s="19">
        <f t="shared" si="182"/>
        <v>7.7285158275721688E-3</v>
      </c>
    </row>
    <row r="613" spans="1:11" x14ac:dyDescent="0.2">
      <c r="A613" s="18" t="str">
        <f t="shared" si="181"/>
        <v>Jul-08</v>
      </c>
      <c r="B613" s="19">
        <f t="shared" si="183"/>
        <v>1.7077798861480087E-2</v>
      </c>
      <c r="C613" s="19">
        <f t="shared" si="183"/>
        <v>1.9690414825724201E-2</v>
      </c>
      <c r="D613" s="19">
        <f t="shared" si="183"/>
        <v>1.9690414825724201E-2</v>
      </c>
      <c r="E613" s="20">
        <f t="shared" si="184"/>
        <v>6.5267156222335032E-3</v>
      </c>
      <c r="F613" s="20">
        <f t="shared" si="184"/>
        <v>-2.1477764578606506E-2</v>
      </c>
      <c r="G613" s="20">
        <f t="shared" si="184"/>
        <v>-2.9043945395446413E-2</v>
      </c>
      <c r="H613" s="21">
        <f t="shared" si="185"/>
        <v>7.792505933671201E-3</v>
      </c>
      <c r="I613" s="21">
        <f t="shared" si="185"/>
        <v>-1.2909505681428124E-2</v>
      </c>
      <c r="J613" s="21">
        <f t="shared" si="185"/>
        <v>-2.7822888122276845E-2</v>
      </c>
      <c r="K613" s="19">
        <f t="shared" si="182"/>
        <v>2.5687474126057097E-3</v>
      </c>
    </row>
    <row r="614" spans="1:11" x14ac:dyDescent="0.2">
      <c r="A614" s="18" t="str">
        <f t="shared" si="181"/>
        <v>Aug-08</v>
      </c>
      <c r="B614" s="19">
        <f t="shared" si="183"/>
        <v>1.3500784929356469E-2</v>
      </c>
      <c r="C614" s="19">
        <f t="shared" si="183"/>
        <v>1.8611026500152228E-2</v>
      </c>
      <c r="D614" s="19">
        <f t="shared" si="183"/>
        <v>1.8611026500152228E-2</v>
      </c>
      <c r="E614" s="20">
        <f t="shared" si="184"/>
        <v>-1.1426075487266707E-2</v>
      </c>
      <c r="F614" s="20">
        <f t="shared" si="184"/>
        <v>-3.9065042248544346E-2</v>
      </c>
      <c r="G614" s="20">
        <f t="shared" si="184"/>
        <v>-3.2328864026657578E-2</v>
      </c>
      <c r="H614" s="21">
        <f t="shared" si="185"/>
        <v>-6.9612267757797053E-3</v>
      </c>
      <c r="I614" s="21">
        <f t="shared" si="185"/>
        <v>-2.9488294555993111E-2</v>
      </c>
      <c r="J614" s="21">
        <f t="shared" si="185"/>
        <v>-2.795842179926078E-2</v>
      </c>
      <c r="K614" s="19">
        <f t="shared" si="182"/>
        <v>5.0421683404537898E-3</v>
      </c>
    </row>
    <row r="615" spans="1:11" x14ac:dyDescent="0.2">
      <c r="A615" s="18" t="str">
        <f t="shared" si="181"/>
        <v>Sep-08</v>
      </c>
      <c r="B615" s="19">
        <f t="shared" si="183"/>
        <v>1.3690105787180995E-2</v>
      </c>
      <c r="C615" s="19">
        <f t="shared" si="183"/>
        <v>2.2492539004948853E-2</v>
      </c>
      <c r="D615" s="19">
        <f t="shared" si="183"/>
        <v>2.2492539004948853E-2</v>
      </c>
      <c r="E615" s="20">
        <f t="shared" si="184"/>
        <v>-1.6777142926160171E-2</v>
      </c>
      <c r="F615" s="20">
        <f t="shared" si="184"/>
        <v>-5.2576906793597167E-2</v>
      </c>
      <c r="G615" s="20">
        <f t="shared" si="184"/>
        <v>-7.953960803476201E-2</v>
      </c>
      <c r="H615" s="21">
        <f t="shared" si="185"/>
        <v>2.9292625165106667E-2</v>
      </c>
      <c r="I615" s="21">
        <f t="shared" si="185"/>
        <v>-3.8405837141193055E-2</v>
      </c>
      <c r="J615" s="21">
        <f t="shared" si="185"/>
        <v>-3.6410630214578465E-2</v>
      </c>
      <c r="K615" s="19">
        <f t="shared" si="182"/>
        <v>8.6835544388905728E-3</v>
      </c>
    </row>
    <row r="616" spans="1:11" x14ac:dyDescent="0.2">
      <c r="A616" s="18" t="str">
        <f t="shared" si="181"/>
        <v>Oct-08</v>
      </c>
      <c r="B616" s="19">
        <f t="shared" si="183"/>
        <v>1.4421601718318522E-2</v>
      </c>
      <c r="C616" s="19">
        <f t="shared" si="183"/>
        <v>1.9494231373437199E-2</v>
      </c>
      <c r="D616" s="19">
        <f t="shared" si="183"/>
        <v>1.9494231373437199E-2</v>
      </c>
      <c r="E616" s="20">
        <f t="shared" si="184"/>
        <v>4.2500939311060026E-2</v>
      </c>
      <c r="F616" s="20">
        <f t="shared" si="184"/>
        <v>4.2546484276001717E-2</v>
      </c>
      <c r="G616" s="20">
        <f t="shared" si="184"/>
        <v>2.0016315865385659E-2</v>
      </c>
      <c r="H616" s="21">
        <f t="shared" si="185"/>
        <v>2.2088047083346218E-2</v>
      </c>
      <c r="I616" s="21">
        <f t="shared" si="185"/>
        <v>2.2566785793999733E-2</v>
      </c>
      <c r="J616" s="21">
        <f t="shared" si="185"/>
        <v>4.3688176407652435E-5</v>
      </c>
      <c r="K616" s="19">
        <f t="shared" si="182"/>
        <v>5.0005142304996308E-3</v>
      </c>
    </row>
    <row r="617" spans="1:11" x14ac:dyDescent="0.2">
      <c r="A617" s="18" t="str">
        <f t="shared" si="181"/>
        <v>Nov-08</v>
      </c>
      <c r="B617" s="19">
        <f t="shared" si="183"/>
        <v>1.7954960438222756E-2</v>
      </c>
      <c r="C617" s="19">
        <f t="shared" si="183"/>
        <v>2.6710215931772918E-2</v>
      </c>
      <c r="D617" s="19">
        <f t="shared" si="183"/>
        <v>2.6710215931772918E-2</v>
      </c>
      <c r="E617" s="20">
        <f t="shared" si="184"/>
        <v>-3.1907411608774083E-2</v>
      </c>
      <c r="F617" s="20">
        <f t="shared" si="184"/>
        <v>-4.1205513306257435E-2</v>
      </c>
      <c r="G617" s="20">
        <f t="shared" si="184"/>
        <v>-4.8345483592559302E-2</v>
      </c>
      <c r="H617" s="21">
        <f t="shared" si="185"/>
        <v>7.5026915368989755E-3</v>
      </c>
      <c r="I617" s="21">
        <f t="shared" si="185"/>
        <v>-5.7092669996810508E-2</v>
      </c>
      <c r="J617" s="21">
        <f t="shared" si="185"/>
        <v>-9.6045582922340555E-3</v>
      </c>
      <c r="K617" s="19">
        <f t="shared" si="182"/>
        <v>8.6008279676548227E-3</v>
      </c>
    </row>
    <row r="618" spans="1:11" x14ac:dyDescent="0.2">
      <c r="A618" s="18" t="str">
        <f t="shared" si="181"/>
        <v>Dec-08</v>
      </c>
      <c r="B618" s="19">
        <f t="shared" si="183"/>
        <v>1.5142337976983722E-2</v>
      </c>
      <c r="C618" s="19">
        <f t="shared" si="183"/>
        <v>2.6985134024483548E-2</v>
      </c>
      <c r="D618" s="19">
        <f t="shared" si="183"/>
        <v>2.6985134024483548E-2</v>
      </c>
      <c r="E618" s="20">
        <f t="shared" si="184"/>
        <v>-1.8103322901885432E-2</v>
      </c>
      <c r="F618" s="20">
        <f t="shared" si="184"/>
        <v>-2.596684684209849E-2</v>
      </c>
      <c r="G618" s="20">
        <f t="shared" si="184"/>
        <v>-3.8294863552621461E-2</v>
      </c>
      <c r="H618" s="21">
        <f t="shared" si="185"/>
        <v>1.2818915323738134E-2</v>
      </c>
      <c r="I618" s="21">
        <f t="shared" si="185"/>
        <v>-4.390370944288069E-2</v>
      </c>
      <c r="J618" s="21">
        <f t="shared" si="185"/>
        <v>-8.0085044828267504E-3</v>
      </c>
      <c r="K618" s="19">
        <f t="shared" si="182"/>
        <v>1.166614336182703E-2</v>
      </c>
    </row>
    <row r="619" spans="1:11" x14ac:dyDescent="0.2">
      <c r="A619" s="18" t="str">
        <f t="shared" si="181"/>
        <v>Jan-09</v>
      </c>
      <c r="B619" s="19">
        <f t="shared" ref="B619:D638" si="186">(B78/B66-1)</f>
        <v>1.88221007893139E-2</v>
      </c>
      <c r="C619" s="19">
        <f t="shared" si="186"/>
        <v>2.5745423155774549E-2</v>
      </c>
      <c r="D619" s="19">
        <f t="shared" si="186"/>
        <v>2.5745423155774549E-2</v>
      </c>
      <c r="E619" s="20">
        <f t="shared" ref="E619:G638" si="187">IF(OR(E78="C",E66="C"),"C",E78/E66-1)</f>
        <v>-2.5022804269708376E-2</v>
      </c>
      <c r="F619" s="20">
        <f t="shared" si="187"/>
        <v>-3.3581502564289045E-2</v>
      </c>
      <c r="G619" s="20">
        <f t="shared" si="187"/>
        <v>-6.8756388739653174E-2</v>
      </c>
      <c r="H619" s="21">
        <f t="shared" ref="H619:J638" si="188">IF(OR(H267="C",H255="C"),"C",H267/H255-1)</f>
        <v>3.7771948983100545E-2</v>
      </c>
      <c r="I619" s="21">
        <f t="shared" si="188"/>
        <v>-4.9493983867157976E-2</v>
      </c>
      <c r="J619" s="21">
        <f t="shared" si="188"/>
        <v>-8.7783574139598253E-3</v>
      </c>
      <c r="K619" s="19">
        <f t="shared" si="182"/>
        <v>6.7954183179741445E-3</v>
      </c>
    </row>
    <row r="620" spans="1:11" x14ac:dyDescent="0.2">
      <c r="A620" s="18" t="str">
        <f t="shared" si="181"/>
        <v>Feb-09</v>
      </c>
      <c r="B620" s="19">
        <f t="shared" si="186"/>
        <v>1.5440508628519423E-2</v>
      </c>
      <c r="C620" s="19">
        <f t="shared" si="186"/>
        <v>2.9815373754691343E-2</v>
      </c>
      <c r="D620" s="19">
        <f t="shared" si="186"/>
        <v>-5.6955012023670593E-3</v>
      </c>
      <c r="E620" s="20">
        <f t="shared" si="187"/>
        <v>-5.6207249405209159E-2</v>
      </c>
      <c r="F620" s="20">
        <f t="shared" si="187"/>
        <v>-7.4222802611979888E-2</v>
      </c>
      <c r="G620" s="20">
        <f t="shared" si="187"/>
        <v>-9.4112800806915975E-2</v>
      </c>
      <c r="H620" s="21">
        <f t="shared" si="188"/>
        <v>2.1956374052589434E-2</v>
      </c>
      <c r="I620" s="21">
        <f t="shared" si="188"/>
        <v>-5.0801085848373062E-2</v>
      </c>
      <c r="J620" s="21">
        <f t="shared" si="188"/>
        <v>-1.9088463219723906E-2</v>
      </c>
      <c r="K620" s="19">
        <f t="shared" si="182"/>
        <v>1.4156284887222759E-2</v>
      </c>
    </row>
    <row r="621" spans="1:11" x14ac:dyDescent="0.2">
      <c r="A621" s="18" t="str">
        <f t="shared" si="181"/>
        <v>Mar-09</v>
      </c>
      <c r="B621" s="19">
        <f t="shared" si="186"/>
        <v>1.390148080991227E-2</v>
      </c>
      <c r="C621" s="19">
        <f t="shared" si="186"/>
        <v>3.0171421997238879E-2</v>
      </c>
      <c r="D621" s="19">
        <f t="shared" si="186"/>
        <v>3.0171421997238879E-2</v>
      </c>
      <c r="E621" s="20">
        <f t="shared" si="187"/>
        <v>-5.6484548724576977E-2</v>
      </c>
      <c r="F621" s="20">
        <f t="shared" si="187"/>
        <v>-0.10433060451549603</v>
      </c>
      <c r="G621" s="20">
        <f t="shared" si="187"/>
        <v>-0.10199540614770086</v>
      </c>
      <c r="H621" s="21">
        <f t="shared" si="188"/>
        <v>-2.6004303138110751E-3</v>
      </c>
      <c r="I621" s="21">
        <f t="shared" si="188"/>
        <v>-8.4118010722731951E-2</v>
      </c>
      <c r="J621" s="21">
        <f t="shared" si="188"/>
        <v>-5.0710410440276021E-2</v>
      </c>
      <c r="K621" s="19">
        <f t="shared" si="182"/>
        <v>1.6046865987738856E-2</v>
      </c>
    </row>
    <row r="622" spans="1:11" x14ac:dyDescent="0.2">
      <c r="A622" s="18" t="str">
        <f t="shared" si="181"/>
        <v>Apr-09</v>
      </c>
      <c r="B622" s="19">
        <f t="shared" si="186"/>
        <v>1.1789600967351932E-2</v>
      </c>
      <c r="C622" s="19">
        <f t="shared" si="186"/>
        <v>2.227406503481455E-2</v>
      </c>
      <c r="D622" s="19">
        <f t="shared" si="186"/>
        <v>2.227406503481455E-2</v>
      </c>
      <c r="E622" s="20">
        <f t="shared" si="187"/>
        <v>9.4297502366817998E-3</v>
      </c>
      <c r="F622" s="20">
        <f t="shared" si="187"/>
        <v>4.3593533607830137E-2</v>
      </c>
      <c r="G622" s="20">
        <f t="shared" si="187"/>
        <v>4.9381390009599624E-3</v>
      </c>
      <c r="H622" s="21">
        <f t="shared" si="188"/>
        <v>3.8465446883425569E-2</v>
      </c>
      <c r="I622" s="21">
        <f t="shared" si="188"/>
        <v>-1.2564453347151505E-2</v>
      </c>
      <c r="J622" s="21">
        <f t="shared" si="188"/>
        <v>3.3844636898345604E-2</v>
      </c>
      <c r="K622" s="19">
        <f t="shared" si="182"/>
        <v>1.036229672398159E-2</v>
      </c>
    </row>
    <row r="623" spans="1:11" x14ac:dyDescent="0.2">
      <c r="A623" s="18" t="str">
        <f t="shared" ref="A623:A654" si="189">TEXT(A82,"mmm-yy")</f>
        <v>May-09</v>
      </c>
      <c r="B623" s="19">
        <f t="shared" si="186"/>
        <v>1.1398644485520748E-2</v>
      </c>
      <c r="C623" s="19">
        <f t="shared" si="186"/>
        <v>2.2936600196727275E-2</v>
      </c>
      <c r="D623" s="19">
        <f t="shared" si="186"/>
        <v>2.2936600196727275E-2</v>
      </c>
      <c r="E623" s="20">
        <f t="shared" si="187"/>
        <v>-3.7527574897355809E-3</v>
      </c>
      <c r="F623" s="20">
        <f t="shared" si="187"/>
        <v>-6.249376872791812E-3</v>
      </c>
      <c r="G623" s="20">
        <f t="shared" si="187"/>
        <v>-1.3858732512715743E-2</v>
      </c>
      <c r="H623" s="21">
        <f t="shared" si="188"/>
        <v>7.7162936901655765E-3</v>
      </c>
      <c r="I623" s="21">
        <f t="shared" si="188"/>
        <v>-2.6090920670283957E-2</v>
      </c>
      <c r="J623" s="21">
        <f t="shared" si="188"/>
        <v>-2.5060238829524017E-3</v>
      </c>
      <c r="K623" s="19">
        <f t="shared" ref="K623:K654" si="190">(K271/K259-1)</f>
        <v>1.1407920876812749E-2</v>
      </c>
    </row>
    <row r="624" spans="1:11" x14ac:dyDescent="0.2">
      <c r="A624" s="18" t="str">
        <f t="shared" si="189"/>
        <v>Jun-09</v>
      </c>
      <c r="B624" s="19">
        <f t="shared" si="186"/>
        <v>7.1295722256665695E-3</v>
      </c>
      <c r="C624" s="19">
        <f t="shared" si="186"/>
        <v>2.1609236713239666E-2</v>
      </c>
      <c r="D624" s="19">
        <f t="shared" si="186"/>
        <v>2.1609236713239666E-2</v>
      </c>
      <c r="E624" s="20">
        <f t="shared" si="187"/>
        <v>-5.779893028737193E-2</v>
      </c>
      <c r="F624" s="20">
        <f t="shared" si="187"/>
        <v>-4.8290453253841292E-2</v>
      </c>
      <c r="G624" s="20">
        <f t="shared" si="187"/>
        <v>-4.6506276429705284E-2</v>
      </c>
      <c r="H624" s="21">
        <f t="shared" si="188"/>
        <v>-1.8711993377945602E-3</v>
      </c>
      <c r="I624" s="21">
        <f t="shared" si="188"/>
        <v>-7.7728513160361112E-2</v>
      </c>
      <c r="J624" s="21">
        <f t="shared" si="188"/>
        <v>1.0091770577622894E-2</v>
      </c>
      <c r="K624" s="19">
        <f t="shared" si="190"/>
        <v>1.4377161476426981E-2</v>
      </c>
    </row>
    <row r="625" spans="1:11" x14ac:dyDescent="0.2">
      <c r="A625" s="18" t="str">
        <f t="shared" si="189"/>
        <v>Jul-09</v>
      </c>
      <c r="B625" s="19">
        <f t="shared" si="186"/>
        <v>9.9502487562188602E-3</v>
      </c>
      <c r="C625" s="19">
        <f t="shared" si="186"/>
        <v>2.7291533456200501E-2</v>
      </c>
      <c r="D625" s="19">
        <f t="shared" si="186"/>
        <v>2.7291533456200501E-2</v>
      </c>
      <c r="E625" s="20">
        <f t="shared" si="187"/>
        <v>-1.0933890644045929E-3</v>
      </c>
      <c r="F625" s="20">
        <f t="shared" si="187"/>
        <v>3.3213023718314805E-2</v>
      </c>
      <c r="G625" s="20">
        <f t="shared" si="187"/>
        <v>3.8579622735216645E-2</v>
      </c>
      <c r="H625" s="21">
        <f t="shared" si="188"/>
        <v>-5.1672485184800498E-3</v>
      </c>
      <c r="I625" s="21">
        <f t="shared" si="188"/>
        <v>-2.7630834671738436E-2</v>
      </c>
      <c r="J625" s="21">
        <f t="shared" si="188"/>
        <v>3.4343964097491853E-2</v>
      </c>
      <c r="K625" s="19">
        <f t="shared" si="190"/>
        <v>1.7170434604415252E-2</v>
      </c>
    </row>
    <row r="626" spans="1:11" x14ac:dyDescent="0.2">
      <c r="A626" s="18" t="str">
        <f t="shared" si="189"/>
        <v>Aug-09</v>
      </c>
      <c r="B626" s="19">
        <f t="shared" si="186"/>
        <v>6.1957868649318293E-3</v>
      </c>
      <c r="C626" s="19">
        <f t="shared" si="186"/>
        <v>1.8480308603211704E-2</v>
      </c>
      <c r="D626" s="19">
        <f t="shared" si="186"/>
        <v>1.8480308603211704E-2</v>
      </c>
      <c r="E626" s="20">
        <f t="shared" si="187"/>
        <v>-2.7296748497631529E-2</v>
      </c>
      <c r="F626" s="20">
        <f t="shared" si="187"/>
        <v>-1.2377244207316673E-3</v>
      </c>
      <c r="G626" s="20">
        <f t="shared" si="187"/>
        <v>-1.8120835064715179E-2</v>
      </c>
      <c r="H626" s="21">
        <f t="shared" si="188"/>
        <v>1.7194692836868919E-2</v>
      </c>
      <c r="I626" s="21">
        <f t="shared" si="188"/>
        <v>-4.4946433145697018E-2</v>
      </c>
      <c r="J626" s="21">
        <f t="shared" si="188"/>
        <v>2.6790312499368252E-2</v>
      </c>
      <c r="K626" s="19">
        <f t="shared" si="190"/>
        <v>1.2208878131517054E-2</v>
      </c>
    </row>
    <row r="627" spans="1:11" x14ac:dyDescent="0.2">
      <c r="A627" s="18" t="str">
        <f t="shared" si="189"/>
        <v>Sep-09</v>
      </c>
      <c r="B627" s="19">
        <f t="shared" si="186"/>
        <v>5.217925107427801E-3</v>
      </c>
      <c r="C627" s="19">
        <f t="shared" si="186"/>
        <v>2.1960807495640333E-2</v>
      </c>
      <c r="D627" s="19">
        <f t="shared" si="186"/>
        <v>2.1960807495640333E-2</v>
      </c>
      <c r="E627" s="20">
        <f t="shared" si="187"/>
        <v>7.0318941968254833E-3</v>
      </c>
      <c r="F627" s="20">
        <f t="shared" si="187"/>
        <v>3.0134929669476618E-2</v>
      </c>
      <c r="G627" s="20">
        <f t="shared" si="187"/>
        <v>5.0470534093338681E-2</v>
      </c>
      <c r="H627" s="21">
        <f t="shared" si="188"/>
        <v>-1.9358567198092591E-2</v>
      </c>
      <c r="I627" s="21">
        <f t="shared" si="188"/>
        <v>-1.4608107462945386E-2</v>
      </c>
      <c r="J627" s="21">
        <f t="shared" si="188"/>
        <v>2.2941711782701102E-2</v>
      </c>
      <c r="K627" s="19">
        <f t="shared" si="190"/>
        <v>1.6655972769708871E-2</v>
      </c>
    </row>
    <row r="628" spans="1:11" x14ac:dyDescent="0.2">
      <c r="A628" s="18" t="str">
        <f t="shared" si="189"/>
        <v>Oct-09</v>
      </c>
      <c r="B628" s="19">
        <f t="shared" si="186"/>
        <v>9.6793708408953183E-3</v>
      </c>
      <c r="C628" s="19">
        <f t="shared" si="186"/>
        <v>2.4131184198266986E-2</v>
      </c>
      <c r="D628" s="19">
        <f t="shared" si="186"/>
        <v>2.4131184198266986E-2</v>
      </c>
      <c r="E628" s="20">
        <f t="shared" si="187"/>
        <v>-7.4235746313884299E-3</v>
      </c>
      <c r="F628" s="20">
        <f t="shared" si="187"/>
        <v>4.5220838507178396E-3</v>
      </c>
      <c r="G628" s="20">
        <f t="shared" si="187"/>
        <v>1.4033263255549544E-2</v>
      </c>
      <c r="H628" s="21">
        <f t="shared" si="188"/>
        <v>-9.379553659113693E-3</v>
      </c>
      <c r="I628" s="21">
        <f t="shared" si="188"/>
        <v>-3.0811246954029481E-2</v>
      </c>
      <c r="J628" s="21">
        <f t="shared" si="188"/>
        <v>1.2035001211790908E-2</v>
      </c>
      <c r="K628" s="19">
        <f t="shared" si="190"/>
        <v>1.4313269909967286E-2</v>
      </c>
    </row>
    <row r="629" spans="1:11" x14ac:dyDescent="0.2">
      <c r="A629" s="18" t="str">
        <f t="shared" si="189"/>
        <v>Nov-09</v>
      </c>
      <c r="B629" s="19">
        <f t="shared" si="186"/>
        <v>0</v>
      </c>
      <c r="C629" s="19">
        <f t="shared" si="186"/>
        <v>1.6641334700081334E-2</v>
      </c>
      <c r="D629" s="19">
        <f t="shared" si="186"/>
        <v>1.6641334700081334E-2</v>
      </c>
      <c r="E629" s="20">
        <f t="shared" si="187"/>
        <v>4.860323515862186E-3</v>
      </c>
      <c r="F629" s="20">
        <f t="shared" si="187"/>
        <v>4.6498546138633579E-3</v>
      </c>
      <c r="G629" s="20">
        <f t="shared" si="187"/>
        <v>1.5471245879790096E-2</v>
      </c>
      <c r="H629" s="21">
        <f t="shared" si="188"/>
        <v>-1.0656521600029389E-2</v>
      </c>
      <c r="I629" s="21">
        <f t="shared" si="188"/>
        <v>-1.1588168592116754E-2</v>
      </c>
      <c r="J629" s="21">
        <f t="shared" si="188"/>
        <v>-2.0945090285018342E-4</v>
      </c>
      <c r="K629" s="19">
        <f t="shared" si="190"/>
        <v>1.6641334700081334E-2</v>
      </c>
    </row>
    <row r="630" spans="1:11" x14ac:dyDescent="0.2">
      <c r="A630" s="18" t="str">
        <f t="shared" si="189"/>
        <v>Dec-09</v>
      </c>
      <c r="B630" s="19">
        <f t="shared" si="186"/>
        <v>-1.1933174224343368E-3</v>
      </c>
      <c r="C630" s="19">
        <f t="shared" si="186"/>
        <v>1.530372273585634E-2</v>
      </c>
      <c r="D630" s="19">
        <f t="shared" si="186"/>
        <v>1.530372273585634E-2</v>
      </c>
      <c r="E630" s="20">
        <f t="shared" si="187"/>
        <v>4.8840246260681619E-2</v>
      </c>
      <c r="F630" s="20">
        <f t="shared" si="187"/>
        <v>4.4220001990542768E-2</v>
      </c>
      <c r="G630" s="20">
        <f t="shared" si="187"/>
        <v>4.4940730268938411E-2</v>
      </c>
      <c r="H630" s="21">
        <f t="shared" si="188"/>
        <v>-6.8973125223126264E-4</v>
      </c>
      <c r="I630" s="21">
        <f t="shared" si="188"/>
        <v>3.3031025863331953E-2</v>
      </c>
      <c r="J630" s="21">
        <f t="shared" si="188"/>
        <v>-4.4050981897489905E-3</v>
      </c>
      <c r="K630" s="19">
        <f t="shared" si="190"/>
        <v>1.6516749883688897E-2</v>
      </c>
    </row>
    <row r="631" spans="1:11" x14ac:dyDescent="0.2">
      <c r="A631" s="18" t="str">
        <f t="shared" si="189"/>
        <v>Jan-10</v>
      </c>
      <c r="B631" s="19">
        <f t="shared" si="186"/>
        <v>1.1918951132301459E-3</v>
      </c>
      <c r="C631" s="19">
        <f t="shared" si="186"/>
        <v>2.101070171255448E-2</v>
      </c>
      <c r="D631" s="19">
        <f t="shared" si="186"/>
        <v>2.101070171255448E-2</v>
      </c>
      <c r="E631" s="20">
        <f t="shared" si="187"/>
        <v>4.5995293513565905E-2</v>
      </c>
      <c r="F631" s="20">
        <f t="shared" si="187"/>
        <v>4.4152900420802998E-2</v>
      </c>
      <c r="G631" s="20">
        <f t="shared" si="187"/>
        <v>4.3641834814422298E-2</v>
      </c>
      <c r="H631" s="21">
        <f t="shared" si="188"/>
        <v>4.8969444241508953E-4</v>
      </c>
      <c r="I631" s="21">
        <f t="shared" si="188"/>
        <v>2.4470450465508886E-2</v>
      </c>
      <c r="J631" s="21">
        <f t="shared" si="188"/>
        <v>-1.7613779948992825E-3</v>
      </c>
      <c r="K631" s="19">
        <f t="shared" si="190"/>
        <v>1.9795212781944516E-2</v>
      </c>
    </row>
    <row r="632" spans="1:11" x14ac:dyDescent="0.2">
      <c r="A632" s="18" t="str">
        <f t="shared" si="189"/>
        <v>Feb-10</v>
      </c>
      <c r="B632" s="19">
        <f t="shared" si="186"/>
        <v>-2.0870602265951055E-3</v>
      </c>
      <c r="C632" s="19">
        <f t="shared" si="186"/>
        <v>1.6382204812535051E-2</v>
      </c>
      <c r="D632" s="19">
        <f t="shared" si="186"/>
        <v>1.6382204812535051E-2</v>
      </c>
      <c r="E632" s="20">
        <f t="shared" si="187"/>
        <v>2.3123028963387027E-2</v>
      </c>
      <c r="F632" s="20">
        <f t="shared" si="187"/>
        <v>1.5061582131431273E-2</v>
      </c>
      <c r="G632" s="20">
        <f t="shared" si="187"/>
        <v>2.8748666669296208E-2</v>
      </c>
      <c r="H632" s="21">
        <f t="shared" si="188"/>
        <v>-1.3304595166260258E-2</v>
      </c>
      <c r="I632" s="21">
        <f t="shared" si="188"/>
        <v>6.6321745096820095E-3</v>
      </c>
      <c r="J632" s="21">
        <f t="shared" si="188"/>
        <v>-7.8792545996384522E-3</v>
      </c>
      <c r="K632" s="19">
        <f t="shared" si="190"/>
        <v>1.8507892124661751E-2</v>
      </c>
    </row>
    <row r="633" spans="1:11" x14ac:dyDescent="0.2">
      <c r="A633" s="18" t="str">
        <f t="shared" si="189"/>
        <v>Mar-10</v>
      </c>
      <c r="B633" s="19">
        <f t="shared" si="186"/>
        <v>-2.9806259314456574E-3</v>
      </c>
      <c r="C633" s="19">
        <f t="shared" si="186"/>
        <v>1.3031521344612829E-2</v>
      </c>
      <c r="D633" s="19">
        <f t="shared" si="186"/>
        <v>1.3031521344612829E-2</v>
      </c>
      <c r="E633" s="20">
        <f t="shared" si="187"/>
        <v>1.4920704561584675E-2</v>
      </c>
      <c r="F633" s="20">
        <f t="shared" si="187"/>
        <v>2.3124033881120942E-2</v>
      </c>
      <c r="G633" s="20">
        <f t="shared" si="187"/>
        <v>3.1669672358491718E-2</v>
      </c>
      <c r="H633" s="21">
        <f t="shared" si="188"/>
        <v>-8.2833088015803469E-3</v>
      </c>
      <c r="I633" s="21">
        <f t="shared" si="188"/>
        <v>1.8648809806669497E-3</v>
      </c>
      <c r="J633" s="21">
        <f t="shared" si="188"/>
        <v>8.0827293035468095E-3</v>
      </c>
      <c r="K633" s="19">
        <f t="shared" si="190"/>
        <v>1.606001617673436E-2</v>
      </c>
    </row>
    <row r="634" spans="1:11" x14ac:dyDescent="0.2">
      <c r="A634" s="18" t="str">
        <f t="shared" si="189"/>
        <v>Apr-10</v>
      </c>
      <c r="B634" s="19">
        <f t="shared" si="186"/>
        <v>-6.5730504929787381E-3</v>
      </c>
      <c r="C634" s="19">
        <f t="shared" si="186"/>
        <v>1.5153111022167876E-2</v>
      </c>
      <c r="D634" s="19">
        <f t="shared" si="186"/>
        <v>1.5153111022167876E-2</v>
      </c>
      <c r="E634" s="20">
        <f t="shared" si="187"/>
        <v>2.1613431177112119E-3</v>
      </c>
      <c r="F634" s="20">
        <f t="shared" si="187"/>
        <v>7.7344482293499883E-3</v>
      </c>
      <c r="G634" s="20">
        <f t="shared" si="187"/>
        <v>2.2044294335417103E-3</v>
      </c>
      <c r="H634" s="21">
        <f t="shared" si="188"/>
        <v>5.5178550736738607E-3</v>
      </c>
      <c r="I634" s="21">
        <f t="shared" si="188"/>
        <v>-1.2797840801940907E-2</v>
      </c>
      <c r="J634" s="21">
        <f t="shared" si="188"/>
        <v>5.5610856973400402E-3</v>
      </c>
      <c r="K634" s="19">
        <f t="shared" si="190"/>
        <v>2.1869913561261889E-2</v>
      </c>
    </row>
    <row r="635" spans="1:11" x14ac:dyDescent="0.2">
      <c r="A635" s="18" t="str">
        <f t="shared" si="189"/>
        <v>May-10</v>
      </c>
      <c r="B635" s="19">
        <f t="shared" si="186"/>
        <v>-5.7873895826987543E-3</v>
      </c>
      <c r="C635" s="19">
        <f t="shared" si="186"/>
        <v>2.1111062546439907E-2</v>
      </c>
      <c r="D635" s="19">
        <f t="shared" si="186"/>
        <v>2.1111062546439907E-2</v>
      </c>
      <c r="E635" s="20">
        <f t="shared" si="187"/>
        <v>-4.5687665378445375E-2</v>
      </c>
      <c r="F635" s="20">
        <f t="shared" si="187"/>
        <v>-6.0989537006811312E-2</v>
      </c>
      <c r="G635" s="20">
        <f t="shared" si="187"/>
        <v>-7.9548161127307671E-2</v>
      </c>
      <c r="H635" s="21">
        <f t="shared" si="188"/>
        <v>2.0162515122166269E-2</v>
      </c>
      <c r="I635" s="21">
        <f t="shared" si="188"/>
        <v>-6.5417690959397756E-2</v>
      </c>
      <c r="J635" s="21">
        <f t="shared" si="188"/>
        <v>-1.6034448129012335E-2</v>
      </c>
      <c r="K635" s="19">
        <f t="shared" si="190"/>
        <v>2.7055030128664947E-2</v>
      </c>
    </row>
    <row r="636" spans="1:11" x14ac:dyDescent="0.2">
      <c r="A636" s="18" t="str">
        <f t="shared" si="189"/>
        <v>Jun-10</v>
      </c>
      <c r="B636" s="19">
        <f t="shared" si="186"/>
        <v>-1.3850415512465353E-2</v>
      </c>
      <c r="C636" s="19">
        <f t="shared" si="186"/>
        <v>9.8944591029024309E-3</v>
      </c>
      <c r="D636" s="19">
        <f t="shared" si="186"/>
        <v>9.8944591029024309E-3</v>
      </c>
      <c r="E636" s="20">
        <f t="shared" si="187"/>
        <v>7.0358938636175594E-2</v>
      </c>
      <c r="F636" s="20">
        <f t="shared" si="187"/>
        <v>6.9750294957630521E-2</v>
      </c>
      <c r="G636" s="20">
        <f t="shared" si="187"/>
        <v>4.8115879172831333E-2</v>
      </c>
      <c r="H636" s="21">
        <f t="shared" si="188"/>
        <v>2.0641244174139484E-2</v>
      </c>
      <c r="I636" s="21">
        <f t="shared" si="188"/>
        <v>5.9872077708976068E-2</v>
      </c>
      <c r="J636" s="21">
        <f t="shared" si="188"/>
        <v>-5.6863511535720779E-4</v>
      </c>
      <c r="K636" s="19">
        <f t="shared" si="190"/>
        <v>2.4078370045358843E-2</v>
      </c>
    </row>
    <row r="637" spans="1:11" x14ac:dyDescent="0.2">
      <c r="A637" s="18" t="str">
        <f t="shared" si="189"/>
        <v>Jul-10</v>
      </c>
      <c r="B637" s="19">
        <f t="shared" si="186"/>
        <v>-1.447044334975367E-2</v>
      </c>
      <c r="C637" s="19">
        <f t="shared" si="186"/>
        <v>1.2133594018877814E-2</v>
      </c>
      <c r="D637" s="19">
        <f t="shared" si="186"/>
        <v>1.2133594018877814E-2</v>
      </c>
      <c r="E637" s="20">
        <f t="shared" si="187"/>
        <v>1.2903080665781275E-2</v>
      </c>
      <c r="F637" s="20">
        <f t="shared" si="187"/>
        <v>1.9849749741194245E-3</v>
      </c>
      <c r="G637" s="20">
        <f t="shared" si="187"/>
        <v>6.7726857348835434E-3</v>
      </c>
      <c r="H637" s="21">
        <f t="shared" si="188"/>
        <v>-4.7555032318634671E-3</v>
      </c>
      <c r="I637" s="21">
        <f t="shared" si="188"/>
        <v>7.6026193720934998E-4</v>
      </c>
      <c r="J637" s="21">
        <f t="shared" si="188"/>
        <v>-1.0779023087268635E-2</v>
      </c>
      <c r="K637" s="19">
        <f t="shared" si="190"/>
        <v>2.6994662097255429E-2</v>
      </c>
    </row>
    <row r="638" spans="1:11" x14ac:dyDescent="0.2">
      <c r="A638" s="18" t="str">
        <f t="shared" si="189"/>
        <v>Aug-10</v>
      </c>
      <c r="B638" s="19">
        <f t="shared" si="186"/>
        <v>-1.2623152709359653E-2</v>
      </c>
      <c r="C638" s="19">
        <f t="shared" si="186"/>
        <v>1.3050882292492405E-2</v>
      </c>
      <c r="D638" s="19">
        <f t="shared" si="186"/>
        <v>1.3050882292492405E-2</v>
      </c>
      <c r="E638" s="20">
        <f t="shared" si="187"/>
        <v>1.0153303094177391E-2</v>
      </c>
      <c r="F638" s="20">
        <f t="shared" si="187"/>
        <v>-4.7675169232042069E-4</v>
      </c>
      <c r="G638" s="20">
        <f t="shared" si="187"/>
        <v>-1.9112591877099461E-2</v>
      </c>
      <c r="H638" s="21">
        <f t="shared" si="188"/>
        <v>1.8998959544645588E-2</v>
      </c>
      <c r="I638" s="21">
        <f t="shared" si="188"/>
        <v>-2.8602504069271673E-3</v>
      </c>
      <c r="J638" s="21">
        <f t="shared" si="188"/>
        <v>-1.0523209451414273E-2</v>
      </c>
      <c r="K638" s="19">
        <f t="shared" si="190"/>
        <v>2.6002265570943317E-2</v>
      </c>
    </row>
    <row r="639" spans="1:11" x14ac:dyDescent="0.2">
      <c r="A639" s="18" t="str">
        <f t="shared" si="189"/>
        <v>Sep-10</v>
      </c>
      <c r="B639" s="19">
        <f t="shared" ref="B639:D658" si="191">(B98/B86-1)</f>
        <v>-1.3435114503816847E-2</v>
      </c>
      <c r="C639" s="19">
        <f t="shared" si="191"/>
        <v>2.5451180009254948E-3</v>
      </c>
      <c r="D639" s="19">
        <f t="shared" si="191"/>
        <v>2.5451180009254948E-3</v>
      </c>
      <c r="E639" s="20">
        <f t="shared" ref="E639:G658" si="192">IF(OR(E98="C",E86="C"),"C",E98/E86-1)</f>
        <v>2.5494547719557836E-3</v>
      </c>
      <c r="F639" s="20">
        <f t="shared" si="192"/>
        <v>-1.2170513847544306E-2</v>
      </c>
      <c r="G639" s="20">
        <f t="shared" si="192"/>
        <v>-1.8387945814116291E-2</v>
      </c>
      <c r="H639" s="21">
        <f t="shared" ref="H639:J658" si="193">IF(OR(H287="C",H275="C"),"C",H287/H275-1)</f>
        <v>6.3338993648855979E-3</v>
      </c>
      <c r="I639" s="21">
        <f t="shared" si="193"/>
        <v>4.325761456813737E-6</v>
      </c>
      <c r="J639" s="21">
        <f t="shared" si="193"/>
        <v>-1.468253615762849E-2</v>
      </c>
      <c r="K639" s="19">
        <f t="shared" si="190"/>
        <v>1.6197852507901844E-2</v>
      </c>
    </row>
    <row r="640" spans="1:11" x14ac:dyDescent="0.2">
      <c r="A640" s="18" t="str">
        <f t="shared" si="189"/>
        <v>Oct-10</v>
      </c>
      <c r="B640" s="19">
        <f t="shared" si="191"/>
        <v>-1.3481126423007805E-2</v>
      </c>
      <c r="C640" s="19">
        <f t="shared" si="191"/>
        <v>3.6040197066398161E-3</v>
      </c>
      <c r="D640" s="19">
        <f t="shared" si="191"/>
        <v>3.6040197066398161E-3</v>
      </c>
      <c r="E640" s="20">
        <f t="shared" si="192"/>
        <v>4.1685768417807356E-3</v>
      </c>
      <c r="F640" s="20">
        <f t="shared" si="192"/>
        <v>-1.6881276959960112E-2</v>
      </c>
      <c r="G640" s="20">
        <f t="shared" si="192"/>
        <v>-3.5369755940641956E-2</v>
      </c>
      <c r="H640" s="21">
        <f t="shared" si="193"/>
        <v>1.9166389499543968E-2</v>
      </c>
      <c r="I640" s="21">
        <f t="shared" si="193"/>
        <v>5.6252976677595434E-4</v>
      </c>
      <c r="J640" s="21">
        <f t="shared" si="193"/>
        <v>-2.0962470134193056E-2</v>
      </c>
      <c r="K640" s="19">
        <f t="shared" si="190"/>
        <v>1.7318620644021676E-2</v>
      </c>
    </row>
    <row r="641" spans="1:11" x14ac:dyDescent="0.2">
      <c r="A641" s="18" t="str">
        <f t="shared" si="189"/>
        <v>Nov-10</v>
      </c>
      <c r="B641" s="19">
        <f t="shared" si="191"/>
        <v>-1.0463378176382654E-2</v>
      </c>
      <c r="C641" s="19">
        <f t="shared" si="191"/>
        <v>3.9635905958597117E-3</v>
      </c>
      <c r="D641" s="19">
        <f t="shared" si="191"/>
        <v>3.9635905958597117E-3</v>
      </c>
      <c r="E641" s="20">
        <f t="shared" si="192"/>
        <v>3.2824795719593514E-2</v>
      </c>
      <c r="F641" s="20">
        <f t="shared" si="192"/>
        <v>1.9759177245517012E-2</v>
      </c>
      <c r="G641" s="20">
        <f t="shared" si="192"/>
        <v>1.4105592764037889E-2</v>
      </c>
      <c r="H641" s="21">
        <f t="shared" si="193"/>
        <v>5.5749465556833577E-3</v>
      </c>
      <c r="I641" s="21">
        <f t="shared" si="193"/>
        <v>2.8747262743467061E-2</v>
      </c>
      <c r="J641" s="21">
        <f t="shared" si="193"/>
        <v>-1.2650372578413394E-2</v>
      </c>
      <c r="K641" s="19">
        <f t="shared" si="190"/>
        <v>1.457951980155614E-2</v>
      </c>
    </row>
    <row r="642" spans="1:11" x14ac:dyDescent="0.2">
      <c r="A642" s="18" t="str">
        <f t="shared" si="189"/>
        <v>Dec-10</v>
      </c>
      <c r="B642" s="19">
        <f t="shared" si="191"/>
        <v>-9.2592592592593004E-3</v>
      </c>
      <c r="C642" s="19">
        <f t="shared" si="191"/>
        <v>1.3897627723347128E-3</v>
      </c>
      <c r="D642" s="19">
        <f t="shared" si="191"/>
        <v>1.3897627723347128E-3</v>
      </c>
      <c r="E642" s="20">
        <f t="shared" si="192"/>
        <v>-1.5901941776523265E-2</v>
      </c>
      <c r="F642" s="20">
        <f t="shared" si="192"/>
        <v>-2.3660305308192187E-2</v>
      </c>
      <c r="G642" s="20">
        <f t="shared" si="192"/>
        <v>-2.4785936116223484E-2</v>
      </c>
      <c r="H642" s="21">
        <f t="shared" si="193"/>
        <v>1.1542397199937326E-3</v>
      </c>
      <c r="I642" s="21">
        <f t="shared" si="193"/>
        <v>-1.7267706533154792E-2</v>
      </c>
      <c r="J642" s="21">
        <f t="shared" si="193"/>
        <v>-7.8837301494879553E-3</v>
      </c>
      <c r="K642" s="19">
        <f t="shared" si="190"/>
        <v>1.0748545601982684E-2</v>
      </c>
    </row>
    <row r="643" spans="1:11" x14ac:dyDescent="0.2">
      <c r="A643" s="18" t="str">
        <f t="shared" si="189"/>
        <v>Jan-11</v>
      </c>
      <c r="B643" s="19">
        <f t="shared" si="191"/>
        <v>-1.0714285714285676E-2</v>
      </c>
      <c r="C643" s="19">
        <f t="shared" si="191"/>
        <v>-6.5045676214026127E-3</v>
      </c>
      <c r="D643" s="19">
        <f t="shared" si="191"/>
        <v>-6.5045676214026127E-3</v>
      </c>
      <c r="E643" s="20">
        <f t="shared" si="192"/>
        <v>-1.702798164356889E-2</v>
      </c>
      <c r="F643" s="20">
        <f t="shared" si="192"/>
        <v>-2.3426285127262414E-2</v>
      </c>
      <c r="G643" s="20">
        <f t="shared" si="192"/>
        <v>-1.1970110191152905E-2</v>
      </c>
      <c r="H643" s="21">
        <f t="shared" si="193"/>
        <v>-1.1594967980498971E-2</v>
      </c>
      <c r="I643" s="21">
        <f t="shared" si="193"/>
        <v>-1.059231243466463E-2</v>
      </c>
      <c r="J643" s="21">
        <f t="shared" si="193"/>
        <v>-6.5091410174542563E-3</v>
      </c>
      <c r="K643" s="19">
        <f t="shared" si="190"/>
        <v>4.2553107076075403E-3</v>
      </c>
    </row>
    <row r="644" spans="1:11" x14ac:dyDescent="0.2">
      <c r="A644" s="18" t="str">
        <f t="shared" si="189"/>
        <v>Feb-11</v>
      </c>
      <c r="B644" s="19">
        <f t="shared" si="191"/>
        <v>-1.0158350761876322E-2</v>
      </c>
      <c r="C644" s="19">
        <f t="shared" si="191"/>
        <v>-6.730808935871524E-3</v>
      </c>
      <c r="D644" s="19">
        <f t="shared" si="191"/>
        <v>-6.730808935871524E-3</v>
      </c>
      <c r="E644" s="20">
        <f t="shared" si="192"/>
        <v>-2.1569093282529317E-2</v>
      </c>
      <c r="F644" s="20">
        <f t="shared" si="192"/>
        <v>-1.5208808812179564E-2</v>
      </c>
      <c r="G644" s="20">
        <f t="shared" si="192"/>
        <v>-3.0412809037136723E-2</v>
      </c>
      <c r="H644" s="21">
        <f t="shared" si="193"/>
        <v>1.5680900456057634E-2</v>
      </c>
      <c r="I644" s="21">
        <f t="shared" si="193"/>
        <v>-1.4938834789349542E-2</v>
      </c>
      <c r="J644" s="21">
        <f t="shared" si="193"/>
        <v>6.5004942369286667E-3</v>
      </c>
      <c r="K644" s="19">
        <f t="shared" si="190"/>
        <v>3.4627173231627228E-3</v>
      </c>
    </row>
    <row r="645" spans="1:11" x14ac:dyDescent="0.2">
      <c r="A645" s="18" t="str">
        <f t="shared" si="189"/>
        <v>Mar-11</v>
      </c>
      <c r="B645" s="19">
        <f t="shared" si="191"/>
        <v>-2.5710014947683102E-2</v>
      </c>
      <c r="C645" s="19">
        <f t="shared" si="191"/>
        <v>-3.143969407792746E-2</v>
      </c>
      <c r="D645" s="19">
        <f t="shared" si="191"/>
        <v>-3.143969407792746E-2</v>
      </c>
      <c r="E645" s="20">
        <f t="shared" si="192"/>
        <v>-5.5232158968042233E-2</v>
      </c>
      <c r="F645" s="20">
        <f t="shared" si="192"/>
        <v>-5.4305488649203815E-2</v>
      </c>
      <c r="G645" s="20">
        <f t="shared" si="192"/>
        <v>-7.3274395515519952E-2</v>
      </c>
      <c r="H645" s="21">
        <f t="shared" si="193"/>
        <v>2.0468741528802514E-2</v>
      </c>
      <c r="I645" s="21">
        <f t="shared" si="193"/>
        <v>-2.4564773865540901E-2</v>
      </c>
      <c r="J645" s="21">
        <f t="shared" si="193"/>
        <v>9.8084447691015875E-4</v>
      </c>
      <c r="K645" s="19">
        <f t="shared" si="190"/>
        <v>-5.8808765543625352E-3</v>
      </c>
    </row>
    <row r="646" spans="1:11" x14ac:dyDescent="0.2">
      <c r="A646" s="18" t="str">
        <f t="shared" si="189"/>
        <v>Apr-11</v>
      </c>
      <c r="B646" s="19">
        <f t="shared" si="191"/>
        <v>-2.4360902255639139E-2</v>
      </c>
      <c r="C646" s="19">
        <f t="shared" si="191"/>
        <v>-3.1693769843191277E-2</v>
      </c>
      <c r="D646" s="19">
        <f t="shared" si="191"/>
        <v>-3.1693769843191277E-2</v>
      </c>
      <c r="E646" s="20">
        <f t="shared" si="192"/>
        <v>-2.0324361479400865E-2</v>
      </c>
      <c r="F646" s="20">
        <f t="shared" si="192"/>
        <v>-3.7485696946838676E-2</v>
      </c>
      <c r="G646" s="20">
        <f t="shared" si="192"/>
        <v>-5.2891915274820955E-2</v>
      </c>
      <c r="H646" s="21">
        <f t="shared" si="193"/>
        <v>1.6266589396132902E-2</v>
      </c>
      <c r="I646" s="21">
        <f t="shared" si="193"/>
        <v>1.1741542096604274E-2</v>
      </c>
      <c r="J646" s="21">
        <f t="shared" si="193"/>
        <v>-1.7517364720177175E-2</v>
      </c>
      <c r="K646" s="19">
        <f t="shared" si="190"/>
        <v>-7.515963233233891E-3</v>
      </c>
    </row>
    <row r="647" spans="1:11" x14ac:dyDescent="0.2">
      <c r="A647" s="18" t="str">
        <f t="shared" si="189"/>
        <v>May-11</v>
      </c>
      <c r="B647" s="19">
        <f t="shared" si="191"/>
        <v>-2.2365196078431349E-2</v>
      </c>
      <c r="C647" s="19">
        <f t="shared" si="191"/>
        <v>-3.6612162200724829E-2</v>
      </c>
      <c r="D647" s="19">
        <f t="shared" si="191"/>
        <v>-3.6612162200724829E-2</v>
      </c>
      <c r="E647" s="20">
        <f t="shared" si="192"/>
        <v>1.4037431511480625E-2</v>
      </c>
      <c r="F647" s="20">
        <f t="shared" si="192"/>
        <v>8.9945371515687267E-3</v>
      </c>
      <c r="G647" s="20">
        <f t="shared" si="192"/>
        <v>-2.4412015445564372E-2</v>
      </c>
      <c r="H647" s="21">
        <f t="shared" si="193"/>
        <v>3.4242480561494926E-2</v>
      </c>
      <c r="I647" s="21">
        <f t="shared" si="193"/>
        <v>5.2574458307370175E-2</v>
      </c>
      <c r="J647" s="21">
        <f t="shared" si="193"/>
        <v>-4.9730850195492948E-3</v>
      </c>
      <c r="K647" s="19">
        <f t="shared" si="190"/>
        <v>-1.4572891702652968E-2</v>
      </c>
    </row>
    <row r="648" spans="1:11" x14ac:dyDescent="0.2">
      <c r="A648" s="18" t="str">
        <f t="shared" si="189"/>
        <v>Jun-11</v>
      </c>
      <c r="B648" s="19">
        <f t="shared" si="191"/>
        <v>-2.2159800249687889E-2</v>
      </c>
      <c r="C648" s="19">
        <f t="shared" si="191"/>
        <v>-3.066260251106756E-2</v>
      </c>
      <c r="D648" s="19">
        <f t="shared" si="191"/>
        <v>-3.066260251106756E-2</v>
      </c>
      <c r="E648" s="20">
        <f t="shared" si="192"/>
        <v>-4.5259688135129705E-3</v>
      </c>
      <c r="F648" s="20">
        <f t="shared" si="192"/>
        <v>3.1561852391288614E-3</v>
      </c>
      <c r="G648" s="20">
        <f t="shared" si="192"/>
        <v>-3.0202749526969663E-2</v>
      </c>
      <c r="H648" s="21">
        <f t="shared" si="193"/>
        <v>3.4397844239945297E-2</v>
      </c>
      <c r="I648" s="21">
        <f t="shared" si="193"/>
        <v>2.6963401768322903E-2</v>
      </c>
      <c r="J648" s="21">
        <f t="shared" si="193"/>
        <v>7.7170813220368562E-3</v>
      </c>
      <c r="K648" s="19">
        <f t="shared" si="190"/>
        <v>-8.6954926413853606E-3</v>
      </c>
    </row>
    <row r="649" spans="1:11" x14ac:dyDescent="0.2">
      <c r="A649" s="18" t="str">
        <f t="shared" si="189"/>
        <v>Jul-11</v>
      </c>
      <c r="B649" s="19">
        <f t="shared" si="191"/>
        <v>-1.9368947203998732E-2</v>
      </c>
      <c r="C649" s="19">
        <f t="shared" si="191"/>
        <v>-2.635653306323249E-2</v>
      </c>
      <c r="D649" s="19">
        <f t="shared" si="191"/>
        <v>-2.635653306323249E-2</v>
      </c>
      <c r="E649" s="20">
        <f t="shared" si="192"/>
        <v>1.6116963632673453E-2</v>
      </c>
      <c r="F649" s="20">
        <f t="shared" si="192"/>
        <v>1.9693071541412754E-2</v>
      </c>
      <c r="G649" s="20">
        <f t="shared" si="192"/>
        <v>-8.6369520492183272E-3</v>
      </c>
      <c r="H649" s="21">
        <f t="shared" si="193"/>
        <v>2.8576840390804659E-2</v>
      </c>
      <c r="I649" s="21">
        <f t="shared" si="193"/>
        <v>4.3623254443984738E-2</v>
      </c>
      <c r="J649" s="21">
        <f t="shared" si="193"/>
        <v>3.5193860910995856E-3</v>
      </c>
      <c r="K649" s="19">
        <f t="shared" si="190"/>
        <v>-7.1256012537137536E-3</v>
      </c>
    </row>
    <row r="650" spans="1:11" x14ac:dyDescent="0.2">
      <c r="A650" s="18" t="str">
        <f t="shared" si="189"/>
        <v>Aug-11</v>
      </c>
      <c r="B650" s="19">
        <f t="shared" si="191"/>
        <v>-1.7461802307452423E-2</v>
      </c>
      <c r="C650" s="19">
        <f t="shared" si="191"/>
        <v>-2.2519454548089346E-2</v>
      </c>
      <c r="D650" s="19">
        <f t="shared" si="191"/>
        <v>-2.2519454548089346E-2</v>
      </c>
      <c r="E650" s="20">
        <f t="shared" si="192"/>
        <v>7.9106030025846152E-2</v>
      </c>
      <c r="F650" s="20">
        <f t="shared" si="192"/>
        <v>8.3995722001179107E-2</v>
      </c>
      <c r="G650" s="20">
        <f t="shared" si="192"/>
        <v>7.1840828217397013E-2</v>
      </c>
      <c r="H650" s="21">
        <f t="shared" si="193"/>
        <v>1.1340204127134212E-2</v>
      </c>
      <c r="I650" s="21">
        <f t="shared" si="193"/>
        <v>0.10396675928414689</v>
      </c>
      <c r="J650" s="21">
        <f t="shared" si="193"/>
        <v>4.5312433062911772E-3</v>
      </c>
      <c r="K650" s="19">
        <f t="shared" si="190"/>
        <v>-5.1475375232379328E-3</v>
      </c>
    </row>
    <row r="651" spans="1:11" x14ac:dyDescent="0.2">
      <c r="A651" s="18" t="str">
        <f t="shared" si="189"/>
        <v>Sep-11</v>
      </c>
      <c r="B651" s="19">
        <f t="shared" si="191"/>
        <v>-1.1451562983596397E-2</v>
      </c>
      <c r="C651" s="19">
        <f t="shared" si="191"/>
        <v>-3.2021693976459487E-3</v>
      </c>
      <c r="D651" s="19">
        <f t="shared" si="191"/>
        <v>-3.2021693976459487E-3</v>
      </c>
      <c r="E651" s="20">
        <f t="shared" si="192"/>
        <v>1.3488243699415259E-2</v>
      </c>
      <c r="F651" s="20">
        <f t="shared" si="192"/>
        <v>2.516201913412397E-3</v>
      </c>
      <c r="G651" s="20">
        <f t="shared" si="192"/>
        <v>-3.0564677810166474E-3</v>
      </c>
      <c r="H651" s="21">
        <f t="shared" si="193"/>
        <v>5.5897545992655839E-3</v>
      </c>
      <c r="I651" s="21">
        <f t="shared" si="193"/>
        <v>1.6744030318540659E-2</v>
      </c>
      <c r="J651" s="21">
        <f t="shared" si="193"/>
        <v>-1.0826017819360989E-2</v>
      </c>
      <c r="K651" s="19">
        <f t="shared" si="190"/>
        <v>8.3449563795261472E-3</v>
      </c>
    </row>
    <row r="652" spans="1:11" x14ac:dyDescent="0.2">
      <c r="A652" s="18" t="str">
        <f t="shared" si="189"/>
        <v>Oct-11</v>
      </c>
      <c r="B652" s="19">
        <f t="shared" si="191"/>
        <v>-1.9131491041603388E-2</v>
      </c>
      <c r="C652" s="19">
        <f t="shared" si="191"/>
        <v>-2.6113756964249557E-2</v>
      </c>
      <c r="D652" s="19">
        <f t="shared" si="191"/>
        <v>-2.6113756964249557E-2</v>
      </c>
      <c r="E652" s="20">
        <f t="shared" si="192"/>
        <v>-9.9455452778187681E-3</v>
      </c>
      <c r="F652" s="20">
        <f t="shared" si="192"/>
        <v>-1.4813952373451289E-2</v>
      </c>
      <c r="G652" s="20">
        <f t="shared" si="192"/>
        <v>-4.1609174654359538E-2</v>
      </c>
      <c r="H652" s="21">
        <f t="shared" si="193"/>
        <v>2.7958554665049817E-2</v>
      </c>
      <c r="I652" s="21">
        <f t="shared" si="193"/>
        <v>1.660174563718253E-2</v>
      </c>
      <c r="J652" s="21">
        <f t="shared" si="193"/>
        <v>-4.9173124492415399E-3</v>
      </c>
      <c r="K652" s="19">
        <f t="shared" si="190"/>
        <v>-7.1184525335213911E-3</v>
      </c>
    </row>
    <row r="653" spans="1:11" x14ac:dyDescent="0.2">
      <c r="A653" s="18" t="str">
        <f t="shared" si="189"/>
        <v>Nov-11</v>
      </c>
      <c r="B653" s="19">
        <f t="shared" si="191"/>
        <v>-2.0543806646525664E-2</v>
      </c>
      <c r="C653" s="19">
        <f t="shared" si="191"/>
        <v>-2.7538630964336952E-2</v>
      </c>
      <c r="D653" s="19">
        <f t="shared" si="191"/>
        <v>-2.7538630964336952E-2</v>
      </c>
      <c r="E653" s="20">
        <f t="shared" si="192"/>
        <v>-2.2413602541384803E-2</v>
      </c>
      <c r="F653" s="20">
        <f t="shared" si="192"/>
        <v>-1.486689280386444E-2</v>
      </c>
      <c r="G653" s="20">
        <f t="shared" si="192"/>
        <v>-2.7187726274397472E-2</v>
      </c>
      <c r="H653" s="21">
        <f t="shared" si="193"/>
        <v>1.2665170663757941E-2</v>
      </c>
      <c r="I653" s="21">
        <f t="shared" si="193"/>
        <v>5.2701614543664288E-3</v>
      </c>
      <c r="J653" s="21">
        <f t="shared" si="193"/>
        <v>7.71973685102334E-3</v>
      </c>
      <c r="K653" s="19">
        <f t="shared" si="190"/>
        <v>-7.1415387081908976E-3</v>
      </c>
    </row>
    <row r="654" spans="1:11" x14ac:dyDescent="0.2">
      <c r="A654" s="18" t="str">
        <f t="shared" si="189"/>
        <v>Dec-11</v>
      </c>
      <c r="B654" s="19">
        <f t="shared" si="191"/>
        <v>-2.1103406692794646E-2</v>
      </c>
      <c r="C654" s="19">
        <f t="shared" si="191"/>
        <v>-2.609266036042257E-2</v>
      </c>
      <c r="D654" s="19">
        <f t="shared" si="191"/>
        <v>-2.609266036042257E-2</v>
      </c>
      <c r="E654" s="20">
        <f t="shared" si="192"/>
        <v>-1.0850543327564743E-2</v>
      </c>
      <c r="F654" s="20">
        <f t="shared" si="192"/>
        <v>1.3539786886654692E-2</v>
      </c>
      <c r="G654" s="20">
        <f t="shared" si="192"/>
        <v>3.1967983061373939E-3</v>
      </c>
      <c r="H654" s="21">
        <f t="shared" si="193"/>
        <v>1.0310029495689266E-2</v>
      </c>
      <c r="I654" s="21">
        <f t="shared" si="193"/>
        <v>1.5650479683722907E-2</v>
      </c>
      <c r="J654" s="21">
        <f t="shared" si="193"/>
        <v>2.4657881627180966E-2</v>
      </c>
      <c r="K654" s="19">
        <f t="shared" si="190"/>
        <v>-5.0968138021317833E-3</v>
      </c>
    </row>
    <row r="655" spans="1:11" x14ac:dyDescent="0.2">
      <c r="A655" s="18" t="str">
        <f t="shared" ref="A655:A686" si="194">TEXT(A114,"mmm-yy")</f>
        <v>Jan-12</v>
      </c>
      <c r="B655" s="19">
        <f t="shared" si="191"/>
        <v>-2.1058965102286442E-2</v>
      </c>
      <c r="C655" s="19">
        <f t="shared" si="191"/>
        <v>-2.1922941310675292E-2</v>
      </c>
      <c r="D655" s="19">
        <f t="shared" si="191"/>
        <v>-2.1922941310675292E-2</v>
      </c>
      <c r="E655" s="20">
        <f t="shared" si="192"/>
        <v>-4.1529895291297914E-2</v>
      </c>
      <c r="F655" s="20">
        <f t="shared" si="192"/>
        <v>-4.2253361920092769E-2</v>
      </c>
      <c r="G655" s="20">
        <f t="shared" si="192"/>
        <v>-2.5596794781022614E-2</v>
      </c>
      <c r="H655" s="21">
        <f t="shared" si="193"/>
        <v>-1.7094121868499901E-2</v>
      </c>
      <c r="I655" s="21">
        <f t="shared" si="193"/>
        <v>-2.0046430704444784E-2</v>
      </c>
      <c r="J655" s="21">
        <f t="shared" si="193"/>
        <v>-7.5481397410370743E-4</v>
      </c>
      <c r="K655" s="19">
        <f t="shared" ref="K655:K686" si="195">(K303/K291-1)</f>
        <v>-8.8256205183923075E-4</v>
      </c>
    </row>
    <row r="656" spans="1:11" x14ac:dyDescent="0.2">
      <c r="A656" s="18" t="str">
        <f t="shared" si="194"/>
        <v>Feb-12</v>
      </c>
      <c r="B656" s="19">
        <f t="shared" si="191"/>
        <v>-2.0525203742831288E-2</v>
      </c>
      <c r="C656" s="19">
        <f t="shared" si="191"/>
        <v>-2.1638812671489149E-2</v>
      </c>
      <c r="D656" s="19">
        <f t="shared" si="191"/>
        <v>1.3302658304529036E-2</v>
      </c>
      <c r="E656" s="20">
        <f t="shared" si="192"/>
        <v>-1.398417118766826E-2</v>
      </c>
      <c r="F656" s="20">
        <f t="shared" si="192"/>
        <v>-2.0321494952751484E-2</v>
      </c>
      <c r="G656" s="20">
        <f t="shared" si="192"/>
        <v>-2.1349733869774123E-2</v>
      </c>
      <c r="H656" s="21">
        <f t="shared" si="193"/>
        <v>1.0506704515480525E-3</v>
      </c>
      <c r="I656" s="21">
        <f t="shared" si="193"/>
        <v>-2.69286074289532E-2</v>
      </c>
      <c r="J656" s="21">
        <f t="shared" si="193"/>
        <v>-6.4272028702790918E-3</v>
      </c>
      <c r="K656" s="19">
        <f t="shared" si="195"/>
        <v>-1.1369449555141964E-3</v>
      </c>
    </row>
    <row r="657" spans="1:11" x14ac:dyDescent="0.2">
      <c r="A657" s="18" t="str">
        <f t="shared" si="194"/>
        <v>Mar-12</v>
      </c>
      <c r="B657" s="19">
        <f t="shared" si="191"/>
        <v>-7.6710647437864266E-3</v>
      </c>
      <c r="C657" s="19">
        <f t="shared" si="191"/>
        <v>2.5538514071081764E-3</v>
      </c>
      <c r="D657" s="19">
        <f t="shared" si="191"/>
        <v>2.5538514071081764E-3</v>
      </c>
      <c r="E657" s="20">
        <f t="shared" si="192"/>
        <v>-7.1271693725507568E-3</v>
      </c>
      <c r="F657" s="20">
        <f t="shared" si="192"/>
        <v>-7.9476851418179839E-3</v>
      </c>
      <c r="G657" s="20">
        <f t="shared" si="192"/>
        <v>6.3918915665550635E-4</v>
      </c>
      <c r="H657" s="21">
        <f t="shared" si="193"/>
        <v>-8.581389167568565E-3</v>
      </c>
      <c r="I657" s="21">
        <f t="shared" si="193"/>
        <v>-9.6563598714136667E-3</v>
      </c>
      <c r="J657" s="21">
        <f t="shared" si="193"/>
        <v>-8.2640570268066593E-4</v>
      </c>
      <c r="K657" s="19">
        <f t="shared" si="195"/>
        <v>1.0303958483538933E-2</v>
      </c>
    </row>
    <row r="658" spans="1:11" x14ac:dyDescent="0.2">
      <c r="A658" s="18" t="str">
        <f t="shared" si="194"/>
        <v>Apr-12</v>
      </c>
      <c r="B658" s="19">
        <f t="shared" si="191"/>
        <v>-6.1652281134402243E-3</v>
      </c>
      <c r="C658" s="19">
        <f t="shared" si="191"/>
        <v>5.5432926872824861E-3</v>
      </c>
      <c r="D658" s="19">
        <f t="shared" si="191"/>
        <v>5.5432926872824861E-3</v>
      </c>
      <c r="E658" s="20">
        <f t="shared" si="192"/>
        <v>-3.2698312746114344E-2</v>
      </c>
      <c r="F658" s="20">
        <f t="shared" si="192"/>
        <v>-2.0859005511677076E-2</v>
      </c>
      <c r="G658" s="20">
        <f t="shared" si="192"/>
        <v>-3.3048708137540794E-3</v>
      </c>
      <c r="H658" s="21">
        <f t="shared" si="193"/>
        <v>-1.7612341210350935E-2</v>
      </c>
      <c r="I658" s="21">
        <f t="shared" si="193"/>
        <v>-3.8030789635319917E-2</v>
      </c>
      <c r="J658" s="21">
        <f t="shared" si="193"/>
        <v>1.2239518849644915E-2</v>
      </c>
      <c r="K658" s="19">
        <f t="shared" si="195"/>
        <v>1.1781154304449259E-2</v>
      </c>
    </row>
    <row r="659" spans="1:11" x14ac:dyDescent="0.2">
      <c r="A659" s="18" t="str">
        <f t="shared" si="194"/>
        <v>May-12</v>
      </c>
      <c r="B659" s="19">
        <f t="shared" ref="B659:D678" si="196">(B118/B106-1)</f>
        <v>-8.4612973989345308E-3</v>
      </c>
      <c r="C659" s="19">
        <f t="shared" si="196"/>
        <v>3.4508293838861892E-3</v>
      </c>
      <c r="D659" s="19">
        <f t="shared" si="196"/>
        <v>3.4508293838861892E-3</v>
      </c>
      <c r="E659" s="20">
        <f t="shared" ref="E659:G678" si="197">IF(OR(E118="C",E106="C"),"C",E118/E106-1)</f>
        <v>-1.3876248563313598E-2</v>
      </c>
      <c r="F659" s="20">
        <f t="shared" si="197"/>
        <v>-2.9586328755951685E-3</v>
      </c>
      <c r="G659" s="20">
        <f t="shared" si="197"/>
        <v>4.3126934029669162E-3</v>
      </c>
      <c r="H659" s="21">
        <f t="shared" ref="H659:J678" si="198">IF(OR(H307="C",H295="C"),"C",H307/H295-1)</f>
        <v>-7.2401019386942878E-3</v>
      </c>
      <c r="I659" s="21">
        <f t="shared" si="198"/>
        <v>-1.7267490782621242E-2</v>
      </c>
      <c r="J659" s="21">
        <f t="shared" si="198"/>
        <v>1.1071243007596765E-2</v>
      </c>
      <c r="K659" s="19">
        <f t="shared" si="195"/>
        <v>1.2013778939311326E-2</v>
      </c>
    </row>
    <row r="660" spans="1:11" x14ac:dyDescent="0.2">
      <c r="A660" s="18" t="str">
        <f t="shared" si="194"/>
        <v>Jun-12</v>
      </c>
      <c r="B660" s="19">
        <f t="shared" si="196"/>
        <v>-7.022023619533968E-3</v>
      </c>
      <c r="C660" s="19">
        <f t="shared" si="196"/>
        <v>8.3105604013027357E-3</v>
      </c>
      <c r="D660" s="19">
        <f t="shared" si="196"/>
        <v>8.3105604013027357E-3</v>
      </c>
      <c r="E660" s="20">
        <f t="shared" si="197"/>
        <v>1.2320373042546962E-2</v>
      </c>
      <c r="F660" s="20">
        <f t="shared" si="197"/>
        <v>4.1585509833846901E-2</v>
      </c>
      <c r="G660" s="20">
        <f t="shared" si="197"/>
        <v>3.6856575583335882E-2</v>
      </c>
      <c r="H660" s="21">
        <f t="shared" si="198"/>
        <v>4.5608374020780218E-3</v>
      </c>
      <c r="I660" s="21">
        <f t="shared" si="198"/>
        <v>3.9767635079102082E-3</v>
      </c>
      <c r="J660" s="21">
        <f t="shared" si="198"/>
        <v>2.8908967527091267E-2</v>
      </c>
      <c r="K660" s="19">
        <f t="shared" si="195"/>
        <v>1.5441011165953533E-2</v>
      </c>
    </row>
    <row r="661" spans="1:11" x14ac:dyDescent="0.2">
      <c r="A661" s="18" t="str">
        <f t="shared" si="194"/>
        <v>Jul-12</v>
      </c>
      <c r="B661" s="19">
        <f t="shared" si="196"/>
        <v>-1.5291494106403292E-2</v>
      </c>
      <c r="C661" s="19">
        <f t="shared" si="196"/>
        <v>-7.7873633681833088E-3</v>
      </c>
      <c r="D661" s="19">
        <f t="shared" si="196"/>
        <v>-7.7873633681833088E-3</v>
      </c>
      <c r="E661" s="20">
        <f t="shared" si="197"/>
        <v>-6.7543295679891258E-2</v>
      </c>
      <c r="F661" s="20">
        <f t="shared" si="197"/>
        <v>-6.6714177581635448E-2</v>
      </c>
      <c r="G661" s="20">
        <f t="shared" si="197"/>
        <v>-6.3248513182180277E-2</v>
      </c>
      <c r="H661" s="21">
        <f t="shared" si="198"/>
        <v>-3.6996625553572526E-3</v>
      </c>
      <c r="I661" s="21">
        <f t="shared" si="198"/>
        <v>-6.0224925691892528E-2</v>
      </c>
      <c r="J661" s="21">
        <f t="shared" si="198"/>
        <v>8.8917597397775161E-4</v>
      </c>
      <c r="K661" s="19">
        <f t="shared" si="195"/>
        <v>7.6206620469987385E-3</v>
      </c>
    </row>
    <row r="662" spans="1:11" x14ac:dyDescent="0.2">
      <c r="A662" s="18" t="str">
        <f t="shared" si="194"/>
        <v>Aug-12</v>
      </c>
      <c r="B662" s="19">
        <f t="shared" si="196"/>
        <v>-1.9358933671850154E-2</v>
      </c>
      <c r="C662" s="19">
        <f t="shared" si="196"/>
        <v>-9.0062710331638707E-3</v>
      </c>
      <c r="D662" s="19">
        <f t="shared" si="196"/>
        <v>-9.0062710331638707E-3</v>
      </c>
      <c r="E662" s="20">
        <f t="shared" si="197"/>
        <v>-9.5295601535034802E-2</v>
      </c>
      <c r="F662" s="20">
        <f t="shared" si="197"/>
        <v>-9.218314279493367E-2</v>
      </c>
      <c r="G662" s="20">
        <f t="shared" si="197"/>
        <v>-8.1483131075198334E-2</v>
      </c>
      <c r="H662" s="21">
        <f t="shared" si="198"/>
        <v>-1.1649227228957337E-2</v>
      </c>
      <c r="I662" s="21">
        <f t="shared" si="198"/>
        <v>-8.7073538388413585E-2</v>
      </c>
      <c r="J662" s="21">
        <f t="shared" si="198"/>
        <v>3.4403046402582405E-3</v>
      </c>
      <c r="K662" s="19">
        <f t="shared" si="195"/>
        <v>1.0557035590453401E-2</v>
      </c>
    </row>
    <row r="663" spans="1:11" x14ac:dyDescent="0.2">
      <c r="A663" s="18" t="str">
        <f t="shared" si="194"/>
        <v>Sep-12</v>
      </c>
      <c r="B663" s="19">
        <f t="shared" si="196"/>
        <v>-1.2210394489668097E-2</v>
      </c>
      <c r="C663" s="19">
        <f t="shared" si="196"/>
        <v>-2.0070616154892473E-2</v>
      </c>
      <c r="D663" s="19">
        <f t="shared" si="196"/>
        <v>-2.0070616154892473E-2</v>
      </c>
      <c r="E663" s="20">
        <f t="shared" si="197"/>
        <v>-4.852581235265252E-2</v>
      </c>
      <c r="F663" s="20">
        <f t="shared" si="197"/>
        <v>-3.5771021612886478E-2</v>
      </c>
      <c r="G663" s="20">
        <f t="shared" si="197"/>
        <v>-5.6807456711225113E-2</v>
      </c>
      <c r="H663" s="21">
        <f t="shared" si="198"/>
        <v>2.2303436607956861E-2</v>
      </c>
      <c r="I663" s="21">
        <f t="shared" si="198"/>
        <v>-2.9038006887910472E-2</v>
      </c>
      <c r="J663" s="21">
        <f t="shared" si="198"/>
        <v>1.3405293496509874E-2</v>
      </c>
      <c r="K663" s="19">
        <f t="shared" si="195"/>
        <v>-7.9573844686930961E-3</v>
      </c>
    </row>
    <row r="664" spans="1:11" x14ac:dyDescent="0.2">
      <c r="A664" s="18" t="str">
        <f t="shared" si="194"/>
        <v>Oct-12</v>
      </c>
      <c r="B664" s="19">
        <f t="shared" si="196"/>
        <v>-8.6687306501548322E-3</v>
      </c>
      <c r="C664" s="19">
        <f t="shared" si="196"/>
        <v>-2.9355748714791075E-3</v>
      </c>
      <c r="D664" s="19">
        <f t="shared" si="196"/>
        <v>-2.9355748714791075E-3</v>
      </c>
      <c r="E664" s="20">
        <f t="shared" si="197"/>
        <v>1.2037540203915231E-2</v>
      </c>
      <c r="F664" s="20">
        <f t="shared" si="197"/>
        <v>3.3495732423440394E-2</v>
      </c>
      <c r="G664" s="20">
        <f t="shared" si="197"/>
        <v>4.0545016188797245E-2</v>
      </c>
      <c r="H664" s="21">
        <f t="shared" si="198"/>
        <v>-6.7746072064966967E-3</v>
      </c>
      <c r="I664" s="21">
        <f t="shared" si="198"/>
        <v>1.5017199187970398E-2</v>
      </c>
      <c r="J664" s="21">
        <f t="shared" si="198"/>
        <v>2.1202960727327858E-2</v>
      </c>
      <c r="K664" s="19">
        <f t="shared" si="195"/>
        <v>5.7832895581269028E-3</v>
      </c>
    </row>
    <row r="665" spans="1:11" x14ac:dyDescent="0.2">
      <c r="A665" s="18" t="str">
        <f t="shared" si="194"/>
        <v>Nov-12</v>
      </c>
      <c r="B665" s="19">
        <f t="shared" si="196"/>
        <v>-8.9450956199876863E-3</v>
      </c>
      <c r="C665" s="19">
        <f t="shared" si="196"/>
        <v>-3.3403844647194036E-3</v>
      </c>
      <c r="D665" s="19">
        <f t="shared" si="196"/>
        <v>-3.3403844647194036E-3</v>
      </c>
      <c r="E665" s="20">
        <f t="shared" si="197"/>
        <v>-2.4833707464943733E-2</v>
      </c>
      <c r="F665" s="20">
        <f t="shared" si="197"/>
        <v>-1.2435204360246144E-2</v>
      </c>
      <c r="G665" s="20">
        <f t="shared" si="197"/>
        <v>-1.8049965363933218E-2</v>
      </c>
      <c r="H665" s="21">
        <f t="shared" si="198"/>
        <v>5.717970167156361E-3</v>
      </c>
      <c r="I665" s="21">
        <f t="shared" si="198"/>
        <v>-2.1565359592382816E-2</v>
      </c>
      <c r="J665" s="21">
        <f t="shared" si="198"/>
        <v>1.2714244944281639E-2</v>
      </c>
      <c r="K665" s="19">
        <f t="shared" si="195"/>
        <v>5.6552983396762624E-3</v>
      </c>
    </row>
    <row r="666" spans="1:11" x14ac:dyDescent="0.2">
      <c r="A666" s="18" t="str">
        <f t="shared" si="194"/>
        <v>Dec-12</v>
      </c>
      <c r="B666" s="19">
        <f t="shared" si="196"/>
        <v>-1.0163227594702784E-2</v>
      </c>
      <c r="C666" s="19">
        <f t="shared" si="196"/>
        <v>-2.9280189435026971E-3</v>
      </c>
      <c r="D666" s="19">
        <f t="shared" si="196"/>
        <v>-2.9280189435026971E-3</v>
      </c>
      <c r="E666" s="20">
        <f t="shared" si="197"/>
        <v>1.259659567089555E-2</v>
      </c>
      <c r="F666" s="20">
        <f t="shared" si="197"/>
        <v>2.1502929596483478E-2</v>
      </c>
      <c r="G666" s="20">
        <f t="shared" si="197"/>
        <v>2.4565089159848563E-2</v>
      </c>
      <c r="H666" s="21">
        <f t="shared" si="198"/>
        <v>-2.9887408772399926E-3</v>
      </c>
      <c r="I666" s="21">
        <f t="shared" si="198"/>
        <v>1.5570204468035032E-2</v>
      </c>
      <c r="J666" s="21">
        <f t="shared" si="198"/>
        <v>8.795540063698315E-3</v>
      </c>
      <c r="K666" s="19">
        <f t="shared" si="195"/>
        <v>7.3094967300704194E-3</v>
      </c>
    </row>
    <row r="667" spans="1:11" x14ac:dyDescent="0.2">
      <c r="A667" s="18" t="str">
        <f t="shared" si="194"/>
        <v>Jan-13</v>
      </c>
      <c r="B667" s="19">
        <f t="shared" si="196"/>
        <v>-7.6828518746158148E-3</v>
      </c>
      <c r="C667" s="19">
        <f t="shared" si="196"/>
        <v>-4.9338384980773808E-3</v>
      </c>
      <c r="D667" s="19">
        <f t="shared" si="196"/>
        <v>-4.9338384980773808E-3</v>
      </c>
      <c r="E667" s="20">
        <f t="shared" si="197"/>
        <v>-2.7815333945641063E-3</v>
      </c>
      <c r="F667" s="20">
        <f t="shared" si="197"/>
        <v>-1.9912272313752366E-3</v>
      </c>
      <c r="G667" s="20">
        <f t="shared" si="197"/>
        <v>-2.3277852529054788E-2</v>
      </c>
      <c r="H667" s="21">
        <f t="shared" si="198"/>
        <v>2.1793941452845855E-2</v>
      </c>
      <c r="I667" s="21">
        <f t="shared" si="198"/>
        <v>2.1629768821245232E-3</v>
      </c>
      <c r="J667" s="21">
        <f t="shared" si="198"/>
        <v>7.9251055777085355E-4</v>
      </c>
      <c r="K667" s="19">
        <f t="shared" si="195"/>
        <v>2.7702971592620251E-3</v>
      </c>
    </row>
    <row r="668" spans="1:11" x14ac:dyDescent="0.2">
      <c r="A668" s="18" t="str">
        <f t="shared" si="194"/>
        <v>Feb-13</v>
      </c>
      <c r="B668" s="19">
        <f t="shared" si="196"/>
        <v>-6.1633281972265364E-3</v>
      </c>
      <c r="C668" s="19">
        <f t="shared" si="196"/>
        <v>-5.3328234219304216E-3</v>
      </c>
      <c r="D668" s="19">
        <f t="shared" si="196"/>
        <v>-3.9631691579794959E-2</v>
      </c>
      <c r="E668" s="20">
        <f t="shared" si="197"/>
        <v>-6.0104067670239125E-3</v>
      </c>
      <c r="F668" s="20">
        <f t="shared" si="197"/>
        <v>1.5185332230562176E-2</v>
      </c>
      <c r="G668" s="20">
        <f t="shared" si="197"/>
        <v>1.134730976169962E-2</v>
      </c>
      <c r="H668" s="21">
        <f t="shared" si="198"/>
        <v>3.7949598835311793E-3</v>
      </c>
      <c r="I668" s="21">
        <f t="shared" si="198"/>
        <v>3.5008740415515716E-2</v>
      </c>
      <c r="J668" s="21">
        <f t="shared" si="198"/>
        <v>2.1323904336509658E-2</v>
      </c>
      <c r="K668" s="19">
        <f t="shared" si="195"/>
        <v>8.356551925072786E-4</v>
      </c>
    </row>
    <row r="669" spans="1:11" x14ac:dyDescent="0.2">
      <c r="A669" s="18" t="str">
        <f t="shared" si="194"/>
        <v>Mar-13</v>
      </c>
      <c r="B669" s="19">
        <f t="shared" si="196"/>
        <v>-3.4013605442176909E-3</v>
      </c>
      <c r="C669" s="19">
        <f t="shared" si="196"/>
        <v>-4.0516281016951261E-3</v>
      </c>
      <c r="D669" s="19">
        <f t="shared" si="196"/>
        <v>-4.0516281016951261E-3</v>
      </c>
      <c r="E669" s="20">
        <f t="shared" si="197"/>
        <v>7.7077595367699647E-2</v>
      </c>
      <c r="F669" s="20">
        <f t="shared" si="197"/>
        <v>0.10657009408175466</v>
      </c>
      <c r="G669" s="20">
        <f t="shared" si="197"/>
        <v>7.8213963917904028E-2</v>
      </c>
      <c r="H669" s="21">
        <f t="shared" si="198"/>
        <v>2.629916798778309E-2</v>
      </c>
      <c r="I669" s="21">
        <f t="shared" si="198"/>
        <v>8.1459266121154839E-2</v>
      </c>
      <c r="J669" s="21">
        <f t="shared" si="198"/>
        <v>2.7381962860332676E-2</v>
      </c>
      <c r="K669" s="19">
        <f t="shared" si="195"/>
        <v>-6.5248690067698512E-4</v>
      </c>
    </row>
    <row r="670" spans="1:11" x14ac:dyDescent="0.2">
      <c r="A670" s="18" t="str">
        <f t="shared" si="194"/>
        <v>Apr-13</v>
      </c>
      <c r="B670" s="19">
        <f t="shared" si="196"/>
        <v>-4.652605459057102E-3</v>
      </c>
      <c r="C670" s="19">
        <f t="shared" si="196"/>
        <v>-5.5198380279188886E-3</v>
      </c>
      <c r="D670" s="19">
        <f t="shared" si="196"/>
        <v>-5.5198380279188886E-3</v>
      </c>
      <c r="E670" s="20">
        <f t="shared" si="197"/>
        <v>1.2979922507925234E-2</v>
      </c>
      <c r="F670" s="20">
        <f t="shared" si="197"/>
        <v>-1.2575756378994551E-2</v>
      </c>
      <c r="G670" s="20">
        <f t="shared" si="197"/>
        <v>-1.336005202519075E-2</v>
      </c>
      <c r="H670" s="21">
        <f t="shared" si="198"/>
        <v>7.9491576213386317E-4</v>
      </c>
      <c r="I670" s="21">
        <f t="shared" si="198"/>
        <v>1.860244300817282E-2</v>
      </c>
      <c r="J670" s="21">
        <f t="shared" si="198"/>
        <v>-2.5228218564933957E-2</v>
      </c>
      <c r="K670" s="19">
        <f t="shared" si="195"/>
        <v>-8.7128632035216036E-4</v>
      </c>
    </row>
    <row r="671" spans="1:11" x14ac:dyDescent="0.2">
      <c r="A671" s="18" t="str">
        <f t="shared" si="194"/>
        <v>May-13</v>
      </c>
      <c r="B671" s="19">
        <f t="shared" si="196"/>
        <v>-2.5284450063211006E-3</v>
      </c>
      <c r="C671" s="19">
        <f t="shared" si="196"/>
        <v>4.2507342848288054E-3</v>
      </c>
      <c r="D671" s="19">
        <f t="shared" si="196"/>
        <v>4.2507342848288054E-3</v>
      </c>
      <c r="E671" s="20">
        <f t="shared" si="197"/>
        <v>6.035716451894757E-2</v>
      </c>
      <c r="F671" s="20">
        <f t="shared" si="197"/>
        <v>7.9752377470069691E-2</v>
      </c>
      <c r="G671" s="20">
        <f t="shared" si="197"/>
        <v>9.8309456907273551E-2</v>
      </c>
      <c r="H671" s="21">
        <f t="shared" si="198"/>
        <v>-1.689603901750858E-2</v>
      </c>
      <c r="I671" s="21">
        <f t="shared" si="198"/>
        <v>5.5868946189095547E-2</v>
      </c>
      <c r="J671" s="21">
        <f t="shared" si="198"/>
        <v>1.8291207529041564E-2</v>
      </c>
      <c r="K671" s="19">
        <f t="shared" si="195"/>
        <v>6.7963635225594121E-3</v>
      </c>
    </row>
    <row r="672" spans="1:11" x14ac:dyDescent="0.2">
      <c r="A672" s="18" t="str">
        <f t="shared" si="194"/>
        <v>Jun-13</v>
      </c>
      <c r="B672" s="19">
        <f t="shared" si="196"/>
        <v>2.2500803600129515E-3</v>
      </c>
      <c r="C672" s="19">
        <f t="shared" si="196"/>
        <v>4.8709857063300444E-3</v>
      </c>
      <c r="D672" s="19">
        <f t="shared" si="196"/>
        <v>4.8709857063300444E-3</v>
      </c>
      <c r="E672" s="20">
        <f t="shared" si="197"/>
        <v>3.2608792608542769E-2</v>
      </c>
      <c r="F672" s="20">
        <f t="shared" si="197"/>
        <v>2.5555180179557491E-2</v>
      </c>
      <c r="G672" s="20">
        <f t="shared" si="197"/>
        <v>2.0724093224126383E-2</v>
      </c>
      <c r="H672" s="21">
        <f t="shared" si="198"/>
        <v>4.7329998258112127E-3</v>
      </c>
      <c r="I672" s="21">
        <f t="shared" si="198"/>
        <v>2.7603351372231799E-2</v>
      </c>
      <c r="J672" s="21">
        <f t="shared" si="198"/>
        <v>-6.8308661319518293E-3</v>
      </c>
      <c r="K672" s="19">
        <f t="shared" si="195"/>
        <v>2.6150213381632703E-3</v>
      </c>
    </row>
    <row r="673" spans="1:11" x14ac:dyDescent="0.2">
      <c r="A673" s="18" t="str">
        <f t="shared" si="194"/>
        <v>Jul-13</v>
      </c>
      <c r="B673" s="19">
        <f t="shared" si="196"/>
        <v>2.9116790682626181E-3</v>
      </c>
      <c r="C673" s="19">
        <f t="shared" si="196"/>
        <v>2.8158677141294497E-3</v>
      </c>
      <c r="D673" s="19">
        <f t="shared" si="196"/>
        <v>2.8158677141294497E-3</v>
      </c>
      <c r="E673" s="20">
        <f t="shared" si="197"/>
        <v>8.0179543720334756E-2</v>
      </c>
      <c r="F673" s="20">
        <f t="shared" si="197"/>
        <v>8.0246573965075063E-2</v>
      </c>
      <c r="G673" s="20">
        <f t="shared" si="197"/>
        <v>8.1199863995265131E-2</v>
      </c>
      <c r="H673" s="21">
        <f t="shared" si="198"/>
        <v>-8.8169640224255996E-4</v>
      </c>
      <c r="I673" s="21">
        <f t="shared" si="198"/>
        <v>7.7146441831392298E-2</v>
      </c>
      <c r="J673" s="21">
        <f t="shared" si="198"/>
        <v>6.2054725189053528E-5</v>
      </c>
      <c r="K673" s="19">
        <f t="shared" si="195"/>
        <v>-9.5533192137398082E-5</v>
      </c>
    </row>
    <row r="674" spans="1:11" x14ac:dyDescent="0.2">
      <c r="A674" s="18" t="str">
        <f t="shared" si="194"/>
        <v>Aug-13</v>
      </c>
      <c r="B674" s="19">
        <f t="shared" si="196"/>
        <v>2.5889967637540146E-3</v>
      </c>
      <c r="C674" s="19">
        <f t="shared" si="196"/>
        <v>1.8699837685409726E-3</v>
      </c>
      <c r="D674" s="19">
        <f t="shared" si="196"/>
        <v>1.8699837685409726E-3</v>
      </c>
      <c r="E674" s="20">
        <f t="shared" si="197"/>
        <v>6.7830281337341036E-2</v>
      </c>
      <c r="F674" s="20">
        <f t="shared" si="197"/>
        <v>7.2490332330983343E-2</v>
      </c>
      <c r="G674" s="20">
        <f t="shared" si="197"/>
        <v>6.6555281319013559E-2</v>
      </c>
      <c r="H674" s="21">
        <f t="shared" si="198"/>
        <v>5.5646914097409184E-3</v>
      </c>
      <c r="I674" s="21">
        <f t="shared" si="198"/>
        <v>6.5837183105027286E-2</v>
      </c>
      <c r="J674" s="21">
        <f t="shared" si="198"/>
        <v>4.364037127515985E-3</v>
      </c>
      <c r="K674" s="19">
        <f t="shared" si="195"/>
        <v>-7.1715627992541275E-4</v>
      </c>
    </row>
    <row r="675" spans="1:11" x14ac:dyDescent="0.2">
      <c r="A675" s="18" t="str">
        <f t="shared" si="194"/>
        <v>Sep-13</v>
      </c>
      <c r="B675" s="19">
        <f t="shared" si="196"/>
        <v>-1.2678288431061668E-3</v>
      </c>
      <c r="C675" s="19">
        <f t="shared" si="196"/>
        <v>2.2962536363502206E-3</v>
      </c>
      <c r="D675" s="19">
        <f t="shared" si="196"/>
        <v>2.2962536363502206E-3</v>
      </c>
      <c r="E675" s="20">
        <f t="shared" si="197"/>
        <v>5.0175780048609564E-2</v>
      </c>
      <c r="F675" s="20">
        <f t="shared" si="197"/>
        <v>4.9077534299656111E-2</v>
      </c>
      <c r="G675" s="20">
        <f t="shared" si="197"/>
        <v>3.1561244510884823E-2</v>
      </c>
      <c r="H675" s="21">
        <f t="shared" si="198"/>
        <v>1.6980368235020915E-2</v>
      </c>
      <c r="I675" s="21">
        <f t="shared" si="198"/>
        <v>4.7769834755494234E-2</v>
      </c>
      <c r="J675" s="21">
        <f t="shared" si="198"/>
        <v>-1.0457732598848635E-3</v>
      </c>
      <c r="K675" s="19">
        <f t="shared" si="195"/>
        <v>3.5686068621660905E-3</v>
      </c>
    </row>
    <row r="676" spans="1:11" x14ac:dyDescent="0.2">
      <c r="A676" s="18" t="str">
        <f t="shared" si="194"/>
        <v>Oct-13</v>
      </c>
      <c r="B676" s="19">
        <f t="shared" si="196"/>
        <v>-4.0599625234228887E-3</v>
      </c>
      <c r="C676" s="19">
        <f t="shared" si="196"/>
        <v>5.2277819268109482E-3</v>
      </c>
      <c r="D676" s="19">
        <f t="shared" si="196"/>
        <v>5.2277819268109482E-3</v>
      </c>
      <c r="E676" s="20">
        <f t="shared" si="197"/>
        <v>2.9802770937946921E-2</v>
      </c>
      <c r="F676" s="20">
        <f t="shared" si="197"/>
        <v>1.5158307571596419E-2</v>
      </c>
      <c r="G676" s="20">
        <f t="shared" si="197"/>
        <v>6.674944835642016E-3</v>
      </c>
      <c r="H676" s="21">
        <f t="shared" si="198"/>
        <v>8.4271122267172149E-3</v>
      </c>
      <c r="I676" s="21">
        <f t="shared" si="198"/>
        <v>2.4447184462043747E-2</v>
      </c>
      <c r="J676" s="21">
        <f t="shared" si="198"/>
        <v>-1.4220648632565225E-2</v>
      </c>
      <c r="K676" s="19">
        <f t="shared" si="195"/>
        <v>9.3256060613511327E-3</v>
      </c>
    </row>
    <row r="677" spans="1:11" x14ac:dyDescent="0.2">
      <c r="A677" s="18" t="str">
        <f t="shared" si="194"/>
        <v>Nov-13</v>
      </c>
      <c r="B677" s="19">
        <f t="shared" si="196"/>
        <v>-2.4898848428259734E-3</v>
      </c>
      <c r="C677" s="19">
        <f t="shared" si="196"/>
        <v>8.118112824617274E-3</v>
      </c>
      <c r="D677" s="19">
        <f t="shared" si="196"/>
        <v>8.118112824617274E-3</v>
      </c>
      <c r="E677" s="20">
        <f t="shared" si="197"/>
        <v>7.3550384968285032E-2</v>
      </c>
      <c r="F677" s="20">
        <f t="shared" si="197"/>
        <v>6.6618190890103568E-2</v>
      </c>
      <c r="G677" s="20">
        <f t="shared" si="197"/>
        <v>4.4386905862770387E-2</v>
      </c>
      <c r="H677" s="21">
        <f t="shared" si="198"/>
        <v>2.1286445571593759E-2</v>
      </c>
      <c r="I677" s="21">
        <f t="shared" si="198"/>
        <v>6.4905363083235246E-2</v>
      </c>
      <c r="J677" s="21">
        <f t="shared" si="198"/>
        <v>-6.4572601111649863E-3</v>
      </c>
      <c r="K677" s="19">
        <f t="shared" si="195"/>
        <v>1.0634476288766237E-2</v>
      </c>
    </row>
    <row r="678" spans="1:11" x14ac:dyDescent="0.2">
      <c r="A678" s="18" t="str">
        <f t="shared" si="194"/>
        <v>Dec-13</v>
      </c>
      <c r="B678" s="19">
        <f t="shared" si="196"/>
        <v>4.3559427504666903E-3</v>
      </c>
      <c r="C678" s="19">
        <f t="shared" si="196"/>
        <v>9.8408680441985918E-3</v>
      </c>
      <c r="D678" s="19">
        <f t="shared" si="196"/>
        <v>9.8408680441985918E-3</v>
      </c>
      <c r="E678" s="20">
        <f t="shared" si="197"/>
        <v>5.1268191220724013E-2</v>
      </c>
      <c r="F678" s="20">
        <f t="shared" si="197"/>
        <v>3.3383123213934329E-2</v>
      </c>
      <c r="G678" s="20">
        <f t="shared" si="197"/>
        <v>2.079743753088481E-2</v>
      </c>
      <c r="H678" s="21">
        <f t="shared" si="198"/>
        <v>1.2329268491789946E-2</v>
      </c>
      <c r="I678" s="21">
        <f t="shared" si="198"/>
        <v>4.102361519271791E-2</v>
      </c>
      <c r="J678" s="21">
        <f t="shared" si="198"/>
        <v>-1.7012849961741683E-2</v>
      </c>
      <c r="K678" s="19">
        <f t="shared" si="195"/>
        <v>5.4611368940689076E-3</v>
      </c>
    </row>
    <row r="679" spans="1:11" x14ac:dyDescent="0.2">
      <c r="A679" s="18" t="str">
        <f t="shared" si="194"/>
        <v>Jan-14</v>
      </c>
      <c r="B679" s="19">
        <f t="shared" ref="B679:D698" si="199">(B138/B126-1)</f>
        <v>-3.4066274388355744E-3</v>
      </c>
      <c r="C679" s="19">
        <f t="shared" si="199"/>
        <v>7.8707715913450826E-3</v>
      </c>
      <c r="D679" s="19">
        <f t="shared" si="199"/>
        <v>7.8707715913450826E-3</v>
      </c>
      <c r="E679" s="20">
        <f t="shared" ref="E679:G698" si="200">IF(OR(E138="C",E126="C"),"C",E138/E126-1)</f>
        <v>5.5528885689564378E-2</v>
      </c>
      <c r="F679" s="20">
        <f t="shared" si="200"/>
        <v>6.1390958825556785E-2</v>
      </c>
      <c r="G679" s="20">
        <f t="shared" si="200"/>
        <v>3.8696345900030016E-2</v>
      </c>
      <c r="H679" s="21">
        <f t="shared" ref="H679:J698" si="201">IF(OR(H327="C",H315="C"),"C",H327/H315-1)</f>
        <v>2.1849131380029974E-2</v>
      </c>
      <c r="I679" s="21">
        <f t="shared" si="201"/>
        <v>4.7285937286355884E-2</v>
      </c>
      <c r="J679" s="21">
        <f t="shared" si="201"/>
        <v>5.5536832913509748E-3</v>
      </c>
      <c r="K679" s="19">
        <f t="shared" si="195"/>
        <v>1.1315948249985386E-2</v>
      </c>
    </row>
    <row r="680" spans="1:11" x14ac:dyDescent="0.2">
      <c r="A680" s="18" t="str">
        <f t="shared" si="194"/>
        <v>Feb-14</v>
      </c>
      <c r="B680" s="19">
        <f t="shared" si="199"/>
        <v>-2.7906976744186407E-3</v>
      </c>
      <c r="C680" s="19">
        <f t="shared" si="199"/>
        <v>1.028850535429493E-2</v>
      </c>
      <c r="D680" s="19">
        <f t="shared" si="199"/>
        <v>1.028850535429493E-2</v>
      </c>
      <c r="E680" s="20">
        <f t="shared" si="200"/>
        <v>7.1977298406884493E-2</v>
      </c>
      <c r="F680" s="20">
        <f t="shared" si="200"/>
        <v>7.8982961148865494E-2</v>
      </c>
      <c r="G680" s="20">
        <f t="shared" si="200"/>
        <v>5.0523072673112734E-2</v>
      </c>
      <c r="H680" s="21">
        <f t="shared" si="201"/>
        <v>2.7091159838436241E-2</v>
      </c>
      <c r="I680" s="21">
        <f t="shared" si="201"/>
        <v>6.106057104050322E-2</v>
      </c>
      <c r="J680" s="21">
        <f t="shared" si="201"/>
        <v>6.5352715513586901E-3</v>
      </c>
      <c r="K680" s="19">
        <f t="shared" si="195"/>
        <v>1.3115805275995207E-2</v>
      </c>
    </row>
    <row r="681" spans="1:11" x14ac:dyDescent="0.2">
      <c r="A681" s="18" t="str">
        <f t="shared" si="194"/>
        <v>Mar-14</v>
      </c>
      <c r="B681" s="19">
        <f t="shared" si="199"/>
        <v>-3.4129692832765013E-3</v>
      </c>
      <c r="C681" s="19">
        <f t="shared" si="199"/>
        <v>1.1456255343402777E-2</v>
      </c>
      <c r="D681" s="19">
        <f t="shared" si="199"/>
        <v>1.1456255343402777E-2</v>
      </c>
      <c r="E681" s="20">
        <f t="shared" si="200"/>
        <v>-4.3083552090124044E-3</v>
      </c>
      <c r="F681" s="20">
        <f t="shared" si="200"/>
        <v>-2.7806989410251948E-2</v>
      </c>
      <c r="G681" s="20">
        <f t="shared" si="200"/>
        <v>-4.9724530508051035E-2</v>
      </c>
      <c r="H681" s="21">
        <f t="shared" si="201"/>
        <v>2.3064407954797472E-2</v>
      </c>
      <c r="I681" s="21">
        <f t="shared" si="201"/>
        <v>-1.5586052752289081E-2</v>
      </c>
      <c r="J681" s="21">
        <f t="shared" si="201"/>
        <v>-2.3600312731530737E-2</v>
      </c>
      <c r="K681" s="19">
        <f t="shared" si="195"/>
        <v>1.4920146628825348E-2</v>
      </c>
    </row>
    <row r="682" spans="1:11" x14ac:dyDescent="0.2">
      <c r="A682" s="18" t="str">
        <f t="shared" si="194"/>
        <v>Apr-14</v>
      </c>
      <c r="B682" s="19">
        <f t="shared" si="199"/>
        <v>-9.348706762231096E-4</v>
      </c>
      <c r="C682" s="19">
        <f t="shared" si="199"/>
        <v>1.2093893762322505E-2</v>
      </c>
      <c r="D682" s="19">
        <f t="shared" si="199"/>
        <v>1.2093893762322505E-2</v>
      </c>
      <c r="E682" s="20">
        <f t="shared" si="200"/>
        <v>0.11118387542749031</v>
      </c>
      <c r="F682" s="20">
        <f t="shared" si="200"/>
        <v>0.14898874469955636</v>
      </c>
      <c r="G682" s="20">
        <f t="shared" si="200"/>
        <v>9.9167260662584633E-2</v>
      </c>
      <c r="H682" s="21">
        <f t="shared" si="201"/>
        <v>4.5326572051408442E-2</v>
      </c>
      <c r="I682" s="21">
        <f t="shared" si="201"/>
        <v>9.790591789543801E-2</v>
      </c>
      <c r="J682" s="21">
        <f t="shared" si="201"/>
        <v>3.4022154305939578E-2</v>
      </c>
      <c r="K682" s="19">
        <f t="shared" si="195"/>
        <v>1.3040956045942798E-2</v>
      </c>
    </row>
    <row r="683" spans="1:11" x14ac:dyDescent="0.2">
      <c r="A683" s="18" t="str">
        <f t="shared" si="194"/>
        <v>May-14</v>
      </c>
      <c r="B683" s="19">
        <f t="shared" si="199"/>
        <v>-3.1685678073510859E-3</v>
      </c>
      <c r="C683" s="19">
        <f t="shared" si="199"/>
        <v>5.151305830308095E-3</v>
      </c>
      <c r="D683" s="19">
        <f t="shared" si="199"/>
        <v>5.151305830308095E-3</v>
      </c>
      <c r="E683" s="20">
        <f t="shared" si="200"/>
        <v>7.5768362354901919E-2</v>
      </c>
      <c r="F683" s="20">
        <f t="shared" si="200"/>
        <v>8.4258627625038329E-2</v>
      </c>
      <c r="G683" s="20">
        <f t="shared" si="200"/>
        <v>4.138240206385424E-2</v>
      </c>
      <c r="H683" s="21">
        <f t="shared" si="201"/>
        <v>4.1172412243773548E-2</v>
      </c>
      <c r="I683" s="21">
        <f t="shared" si="201"/>
        <v>7.0255150756890483E-2</v>
      </c>
      <c r="J683" s="21">
        <f t="shared" si="201"/>
        <v>7.892280129479623E-3</v>
      </c>
      <c r="K683" s="19">
        <f t="shared" si="195"/>
        <v>8.3463195169906079E-3</v>
      </c>
    </row>
    <row r="684" spans="1:11" x14ac:dyDescent="0.2">
      <c r="A684" s="18" t="str">
        <f t="shared" si="194"/>
        <v>Jun-14</v>
      </c>
      <c r="B684" s="19">
        <f t="shared" si="199"/>
        <v>-4.810776138550299E-3</v>
      </c>
      <c r="C684" s="19">
        <f t="shared" si="199"/>
        <v>-2.7414265763202605E-3</v>
      </c>
      <c r="D684" s="19">
        <f t="shared" si="199"/>
        <v>-2.7414265763202605E-3</v>
      </c>
      <c r="E684" s="20">
        <f t="shared" si="200"/>
        <v>2.5539137983906945E-2</v>
      </c>
      <c r="F684" s="20">
        <f t="shared" si="200"/>
        <v>1.0747934385572311E-2</v>
      </c>
      <c r="G684" s="20">
        <f t="shared" si="200"/>
        <v>-2.0814864106226683E-2</v>
      </c>
      <c r="H684" s="21">
        <f t="shared" si="201"/>
        <v>3.223373939698293E-2</v>
      </c>
      <c r="I684" s="21">
        <f t="shared" si="201"/>
        <v>2.835830677608242E-2</v>
      </c>
      <c r="J684" s="21">
        <f t="shared" si="201"/>
        <v>-1.4422856281635754E-2</v>
      </c>
      <c r="K684" s="19">
        <f t="shared" si="195"/>
        <v>2.0793528633689107E-3</v>
      </c>
    </row>
    <row r="685" spans="1:11" x14ac:dyDescent="0.2">
      <c r="A685" s="18" t="str">
        <f t="shared" si="194"/>
        <v>Jul-14</v>
      </c>
      <c r="B685" s="19">
        <f t="shared" si="199"/>
        <v>-6.4516129032258229E-3</v>
      </c>
      <c r="C685" s="19">
        <f t="shared" si="199"/>
        <v>4.70482804973682E-3</v>
      </c>
      <c r="D685" s="19">
        <f t="shared" si="199"/>
        <v>4.70482804973682E-3</v>
      </c>
      <c r="E685" s="20">
        <f t="shared" si="200"/>
        <v>3.9401225297063913E-2</v>
      </c>
      <c r="F685" s="20">
        <f t="shared" si="200"/>
        <v>4.1831624156406289E-2</v>
      </c>
      <c r="G685" s="20">
        <f t="shared" si="200"/>
        <v>-2.6331798581004096E-3</v>
      </c>
      <c r="H685" s="21">
        <f t="shared" si="201"/>
        <v>4.4582196957565046E-2</v>
      </c>
      <c r="I685" s="21">
        <f t="shared" si="201"/>
        <v>3.4533921086730812E-2</v>
      </c>
      <c r="J685" s="21">
        <f t="shared" si="201"/>
        <v>2.3382682261585686E-3</v>
      </c>
      <c r="K685" s="19">
        <f t="shared" si="195"/>
        <v>1.1228885374734876E-2</v>
      </c>
    </row>
    <row r="686" spans="1:11" x14ac:dyDescent="0.2">
      <c r="A686" s="18" t="str">
        <f t="shared" si="194"/>
        <v>Aug-14</v>
      </c>
      <c r="B686" s="19">
        <f t="shared" si="199"/>
        <v>-1.4525500322788876E-2</v>
      </c>
      <c r="C686" s="19">
        <f t="shared" si="199"/>
        <v>-7.4659738242832674E-6</v>
      </c>
      <c r="D686" s="19">
        <f t="shared" si="199"/>
        <v>-7.4659738242832674E-6</v>
      </c>
      <c r="E686" s="20">
        <f t="shared" si="200"/>
        <v>3.6342367354371685E-2</v>
      </c>
      <c r="F686" s="20">
        <f t="shared" si="200"/>
        <v>3.3435557707647723E-2</v>
      </c>
      <c r="G686" s="20">
        <f t="shared" si="200"/>
        <v>1.3471882059208129E-2</v>
      </c>
      <c r="H686" s="21">
        <f t="shared" si="201"/>
        <v>1.96983024411852E-2</v>
      </c>
      <c r="I686" s="21">
        <f t="shared" si="201"/>
        <v>3.6350104717126408E-2</v>
      </c>
      <c r="J686" s="21">
        <f t="shared" si="201"/>
        <v>-2.8048738894509428E-3</v>
      </c>
      <c r="K686" s="19">
        <f t="shared" si="195"/>
        <v>1.4732024373760977E-2</v>
      </c>
    </row>
    <row r="687" spans="1:11" x14ac:dyDescent="0.2">
      <c r="A687" s="18" t="str">
        <f t="shared" ref="A687:A718" si="202">TEXT(A146,"mmm-yy")</f>
        <v>Sep-14</v>
      </c>
      <c r="B687" s="19">
        <f t="shared" si="199"/>
        <v>-1.523325928276742E-2</v>
      </c>
      <c r="C687" s="19">
        <f t="shared" si="199"/>
        <v>-5.8048309748137683E-3</v>
      </c>
      <c r="D687" s="19">
        <f t="shared" si="199"/>
        <v>-5.8048309748137683E-3</v>
      </c>
      <c r="E687" s="20">
        <f t="shared" si="200"/>
        <v>5.7108722163149217E-2</v>
      </c>
      <c r="F687" s="20">
        <f t="shared" si="200"/>
        <v>6.2402269271946365E-2</v>
      </c>
      <c r="G687" s="20">
        <f t="shared" si="200"/>
        <v>1.7720636185783567E-2</v>
      </c>
      <c r="H687" s="21">
        <f t="shared" si="201"/>
        <v>4.3903632782391622E-2</v>
      </c>
      <c r="I687" s="21">
        <f t="shared" si="201"/>
        <v>6.3280887996720381E-2</v>
      </c>
      <c r="J687" s="21">
        <f t="shared" si="201"/>
        <v>5.0075711209391915E-3</v>
      </c>
      <c r="K687" s="19">
        <f t="shared" ref="K687:K718" si="203">(K335/K323-1)</f>
        <v>9.5742757326335859E-3</v>
      </c>
    </row>
    <row r="688" spans="1:11" x14ac:dyDescent="0.2">
      <c r="A688" s="18" t="str">
        <f t="shared" si="202"/>
        <v>Oct-14</v>
      </c>
      <c r="B688" s="19">
        <f t="shared" si="199"/>
        <v>-5.9579805581686518E-3</v>
      </c>
      <c r="C688" s="19">
        <f t="shared" si="199"/>
        <v>-3.7861469882272125E-3</v>
      </c>
      <c r="D688" s="19">
        <f t="shared" si="199"/>
        <v>-3.7861469882272125E-3</v>
      </c>
      <c r="E688" s="20">
        <f t="shared" si="200"/>
        <v>6.0511119101674948E-2</v>
      </c>
      <c r="F688" s="20">
        <f t="shared" si="200"/>
        <v>7.314674679231703E-2</v>
      </c>
      <c r="G688" s="20">
        <f t="shared" si="200"/>
        <v>5.3940697917158609E-2</v>
      </c>
      <c r="H688" s="21">
        <f t="shared" si="201"/>
        <v>1.8223083056868594E-2</v>
      </c>
      <c r="I688" s="21">
        <f t="shared" si="201"/>
        <v>6.4541630188656329E-2</v>
      </c>
      <c r="J688" s="21">
        <f t="shared" si="201"/>
        <v>1.1914658378448184E-2</v>
      </c>
      <c r="K688" s="19">
        <f t="shared" si="203"/>
        <v>2.1848508689410462E-3</v>
      </c>
    </row>
    <row r="689" spans="1:11" x14ac:dyDescent="0.2">
      <c r="A689" s="18" t="str">
        <f t="shared" si="202"/>
        <v>Nov-14</v>
      </c>
      <c r="B689" s="19">
        <f t="shared" si="199"/>
        <v>-9.3603744149766133E-3</v>
      </c>
      <c r="C689" s="19">
        <f t="shared" si="199"/>
        <v>-4.8841000921527877E-3</v>
      </c>
      <c r="D689" s="19">
        <f t="shared" si="199"/>
        <v>-4.8841000921527877E-3</v>
      </c>
      <c r="E689" s="20">
        <f t="shared" si="200"/>
        <v>5.037380594605767E-2</v>
      </c>
      <c r="F689" s="20">
        <f t="shared" si="200"/>
        <v>5.9385010111728143E-2</v>
      </c>
      <c r="G689" s="20">
        <f t="shared" si="200"/>
        <v>3.480595757468441E-2</v>
      </c>
      <c r="H689" s="21">
        <f t="shared" si="201"/>
        <v>2.3752329948554474E-2</v>
      </c>
      <c r="I689" s="21">
        <f t="shared" si="201"/>
        <v>5.5529115797795736E-2</v>
      </c>
      <c r="J689" s="21">
        <f t="shared" si="201"/>
        <v>8.5790450167921861E-3</v>
      </c>
      <c r="K689" s="19">
        <f t="shared" si="203"/>
        <v>4.5185698282361741E-3</v>
      </c>
    </row>
    <row r="690" spans="1:11" x14ac:dyDescent="0.2">
      <c r="A690" s="18" t="str">
        <f t="shared" si="202"/>
        <v>Dec-14</v>
      </c>
      <c r="B690" s="19">
        <f t="shared" si="199"/>
        <v>-1.3011152416356864E-2</v>
      </c>
      <c r="C690" s="19">
        <f t="shared" si="199"/>
        <v>-9.04789398825534E-3</v>
      </c>
      <c r="D690" s="19">
        <f t="shared" si="199"/>
        <v>-9.04789398825534E-3</v>
      </c>
      <c r="E690" s="20">
        <f t="shared" si="200"/>
        <v>6.7147075926707211E-2</v>
      </c>
      <c r="F690" s="20">
        <f t="shared" si="200"/>
        <v>7.1380671222986525E-2</v>
      </c>
      <c r="G690" s="20">
        <f t="shared" si="200"/>
        <v>3.6657758657896222E-2</v>
      </c>
      <c r="H690" s="21">
        <f t="shared" si="201"/>
        <v>3.3495058783955978E-2</v>
      </c>
      <c r="I690" s="21">
        <f t="shared" si="201"/>
        <v>7.6890668532531015E-2</v>
      </c>
      <c r="J690" s="21">
        <f t="shared" si="201"/>
        <v>3.9672088241471393E-3</v>
      </c>
      <c r="K690" s="19">
        <f t="shared" si="203"/>
        <v>4.0155047727281623E-3</v>
      </c>
    </row>
    <row r="691" spans="1:11" x14ac:dyDescent="0.2">
      <c r="A691" s="18" t="str">
        <f t="shared" si="202"/>
        <v>Jan-15</v>
      </c>
      <c r="B691" s="19">
        <f t="shared" si="199"/>
        <v>-1.025481665630823E-2</v>
      </c>
      <c r="C691" s="19">
        <f t="shared" si="199"/>
        <v>-5.9486051789515715E-3</v>
      </c>
      <c r="D691" s="19">
        <f t="shared" si="199"/>
        <v>-5.9486051789515715E-3</v>
      </c>
      <c r="E691" s="20">
        <f t="shared" si="200"/>
        <v>3.9462618996217946E-2</v>
      </c>
      <c r="F691" s="20">
        <f t="shared" si="200"/>
        <v>3.8231721487084203E-2</v>
      </c>
      <c r="G691" s="20">
        <f t="shared" si="200"/>
        <v>3.2424462042323299E-2</v>
      </c>
      <c r="H691" s="21">
        <f t="shared" si="201"/>
        <v>5.6248758706016755E-3</v>
      </c>
      <c r="I691" s="21">
        <f t="shared" si="201"/>
        <v>4.5682974151798783E-2</v>
      </c>
      <c r="J691" s="21">
        <f t="shared" si="201"/>
        <v>-1.1841671712277124E-3</v>
      </c>
      <c r="K691" s="19">
        <f t="shared" si="203"/>
        <v>4.3508284251598806E-3</v>
      </c>
    </row>
    <row r="692" spans="1:11" x14ac:dyDescent="0.2">
      <c r="A692" s="18" t="str">
        <f t="shared" si="202"/>
        <v>Feb-15</v>
      </c>
      <c r="B692" s="19">
        <f t="shared" si="199"/>
        <v>-9.9502487562188602E-3</v>
      </c>
      <c r="C692" s="19">
        <f t="shared" si="199"/>
        <v>-5.3561486472201159E-3</v>
      </c>
      <c r="D692" s="19">
        <f t="shared" si="199"/>
        <v>-5.3561486472201159E-3</v>
      </c>
      <c r="E692" s="20">
        <f t="shared" si="200"/>
        <v>4.0130741885793464E-2</v>
      </c>
      <c r="F692" s="20">
        <f t="shared" si="200"/>
        <v>5.3978053492123479E-2</v>
      </c>
      <c r="G692" s="20">
        <f t="shared" si="200"/>
        <v>4.72402570942696E-2</v>
      </c>
      <c r="H692" s="21">
        <f t="shared" si="201"/>
        <v>6.4338592335526634E-3</v>
      </c>
      <c r="I692" s="21">
        <f t="shared" si="201"/>
        <v>4.5731837050164703E-2</v>
      </c>
      <c r="J692" s="21">
        <f t="shared" si="201"/>
        <v>1.3313049070373895E-2</v>
      </c>
      <c r="K692" s="19">
        <f t="shared" si="203"/>
        <v>4.6402719693907635E-3</v>
      </c>
    </row>
    <row r="693" spans="1:11" x14ac:dyDescent="0.2">
      <c r="A693" s="18" t="str">
        <f t="shared" si="202"/>
        <v>Mar-15</v>
      </c>
      <c r="B693" s="19">
        <f t="shared" si="199"/>
        <v>-9.3399750933997883E-3</v>
      </c>
      <c r="C693" s="19">
        <f t="shared" si="199"/>
        <v>-7.3960329088245125E-3</v>
      </c>
      <c r="D693" s="19">
        <f t="shared" si="199"/>
        <v>-7.3960329088245125E-3</v>
      </c>
      <c r="E693" s="20">
        <f t="shared" si="200"/>
        <v>7.3264726907261046E-2</v>
      </c>
      <c r="F693" s="20">
        <f t="shared" si="200"/>
        <v>7.5034518075607348E-2</v>
      </c>
      <c r="G693" s="20">
        <f t="shared" si="200"/>
        <v>7.442641101159353E-2</v>
      </c>
      <c r="H693" s="21">
        <f t="shared" si="201"/>
        <v>5.6598298197196861E-4</v>
      </c>
      <c r="I693" s="21">
        <f t="shared" si="201"/>
        <v>8.126177457507211E-2</v>
      </c>
      <c r="J693" s="21">
        <f t="shared" si="201"/>
        <v>1.6489791604783477E-3</v>
      </c>
      <c r="K693" s="19">
        <f t="shared" si="203"/>
        <v>1.9622697350267782E-3</v>
      </c>
    </row>
    <row r="694" spans="1:11" x14ac:dyDescent="0.2">
      <c r="A694" s="18" t="str">
        <f t="shared" si="202"/>
        <v>Apr-15</v>
      </c>
      <c r="B694" s="19">
        <f t="shared" si="199"/>
        <v>-1.341235184029943E-2</v>
      </c>
      <c r="C694" s="19">
        <f t="shared" si="199"/>
        <v>-6.7757850382196283E-3</v>
      </c>
      <c r="D694" s="19">
        <f t="shared" si="199"/>
        <v>-6.7757850382196283E-3</v>
      </c>
      <c r="E694" s="20">
        <f t="shared" si="200"/>
        <v>3.8584905277688097E-2</v>
      </c>
      <c r="F694" s="20">
        <f t="shared" si="200"/>
        <v>3.568377378882337E-2</v>
      </c>
      <c r="G694" s="20">
        <f t="shared" si="200"/>
        <v>2.0879832070651139E-2</v>
      </c>
      <c r="H694" s="21">
        <f t="shared" si="201"/>
        <v>1.4501159933922203E-2</v>
      </c>
      <c r="I694" s="21">
        <f t="shared" si="201"/>
        <v>4.5670141376540352E-2</v>
      </c>
      <c r="J694" s="21">
        <f t="shared" si="201"/>
        <v>-2.7933503309381935E-3</v>
      </c>
      <c r="K694" s="19">
        <f t="shared" si="203"/>
        <v>6.72678886103939E-3</v>
      </c>
    </row>
    <row r="695" spans="1:11" x14ac:dyDescent="0.2">
      <c r="A695" s="18" t="str">
        <f t="shared" si="202"/>
        <v>May-15</v>
      </c>
      <c r="B695" s="19">
        <f t="shared" si="199"/>
        <v>-8.9001907183725582E-3</v>
      </c>
      <c r="C695" s="19">
        <f t="shared" si="199"/>
        <v>1.0527624046847706E-3</v>
      </c>
      <c r="D695" s="19">
        <f t="shared" si="199"/>
        <v>1.0527624046847706E-3</v>
      </c>
      <c r="E695" s="20">
        <f t="shared" si="200"/>
        <v>4.6217110699468433E-2</v>
      </c>
      <c r="F695" s="20">
        <f t="shared" si="200"/>
        <v>5.5378584233434891E-2</v>
      </c>
      <c r="G695" s="20">
        <f t="shared" si="200"/>
        <v>5.2127140677230344E-2</v>
      </c>
      <c r="H695" s="21">
        <f t="shared" si="201"/>
        <v>3.0903523257765908E-3</v>
      </c>
      <c r="I695" s="21">
        <f t="shared" si="201"/>
        <v>4.511685097026441E-2</v>
      </c>
      <c r="J695" s="21">
        <f t="shared" si="201"/>
        <v>8.7567613263763722E-3</v>
      </c>
      <c r="K695" s="19">
        <f t="shared" si="203"/>
        <v>1.0042331791256798E-2</v>
      </c>
    </row>
    <row r="696" spans="1:11" x14ac:dyDescent="0.2">
      <c r="A696" s="18" t="str">
        <f t="shared" si="202"/>
        <v>Jun-15</v>
      </c>
      <c r="B696" s="19">
        <f t="shared" si="199"/>
        <v>-9.3457943925233655E-3</v>
      </c>
      <c r="C696" s="19">
        <f t="shared" si="199"/>
        <v>8.3135743924125372E-3</v>
      </c>
      <c r="D696" s="19">
        <f t="shared" si="199"/>
        <v>8.3135743924125372E-3</v>
      </c>
      <c r="E696" s="20">
        <f t="shared" si="200"/>
        <v>4.4000168463611766E-2</v>
      </c>
      <c r="F696" s="20">
        <f t="shared" si="200"/>
        <v>3.1196825108950277E-2</v>
      </c>
      <c r="G696" s="20">
        <f t="shared" si="200"/>
        <v>2.900276701715554E-2</v>
      </c>
      <c r="H696" s="21">
        <f t="shared" si="201"/>
        <v>2.1322178735774244E-3</v>
      </c>
      <c r="I696" s="21">
        <f t="shared" si="201"/>
        <v>3.5392357077710823E-2</v>
      </c>
      <c r="J696" s="21">
        <f t="shared" si="201"/>
        <v>-1.2263736866540365E-2</v>
      </c>
      <c r="K696" s="19">
        <f t="shared" si="203"/>
        <v>1.7825966603661758E-2</v>
      </c>
    </row>
    <row r="697" spans="1:11" x14ac:dyDescent="0.2">
      <c r="A697" s="18" t="str">
        <f t="shared" si="202"/>
        <v>Jul-15</v>
      </c>
      <c r="B697" s="19">
        <f t="shared" si="199"/>
        <v>-8.4415584415584721E-3</v>
      </c>
      <c r="C697" s="19">
        <f t="shared" si="199"/>
        <v>5.5152934180695556E-3</v>
      </c>
      <c r="D697" s="19">
        <f t="shared" si="199"/>
        <v>5.5152934180695556E-3</v>
      </c>
      <c r="E697" s="20">
        <f t="shared" si="200"/>
        <v>3.7086153744253059E-2</v>
      </c>
      <c r="F697" s="20">
        <f t="shared" si="200"/>
        <v>3.9670308228429318E-2</v>
      </c>
      <c r="G697" s="20">
        <f t="shared" si="200"/>
        <v>4.786193341370204E-2</v>
      </c>
      <c r="H697" s="21">
        <f t="shared" si="201"/>
        <v>-7.8174661413515922E-3</v>
      </c>
      <c r="I697" s="21">
        <f t="shared" si="201"/>
        <v>3.1397692837533908E-2</v>
      </c>
      <c r="J697" s="21">
        <f t="shared" si="201"/>
        <v>2.491745237217291E-3</v>
      </c>
      <c r="K697" s="19">
        <f t="shared" si="203"/>
        <v>1.4075672471399736E-2</v>
      </c>
    </row>
    <row r="698" spans="1:11" x14ac:dyDescent="0.2">
      <c r="A698" s="18" t="str">
        <f t="shared" si="202"/>
        <v>Aug-15</v>
      </c>
      <c r="B698" s="19">
        <f t="shared" si="199"/>
        <v>0</v>
      </c>
      <c r="C698" s="19">
        <f t="shared" si="199"/>
        <v>1.0467373450798956E-2</v>
      </c>
      <c r="D698" s="19">
        <f t="shared" si="199"/>
        <v>1.0467373450798956E-2</v>
      </c>
      <c r="E698" s="20">
        <f t="shared" si="200"/>
        <v>3.5659107509692589E-2</v>
      </c>
      <c r="F698" s="20">
        <f t="shared" si="200"/>
        <v>4.1566881945129808E-2</v>
      </c>
      <c r="G698" s="20">
        <f t="shared" si="200"/>
        <v>1.8670363074462681E-2</v>
      </c>
      <c r="H698" s="21">
        <f t="shared" si="201"/>
        <v>2.2476867591948668E-2</v>
      </c>
      <c r="I698" s="21">
        <f t="shared" si="201"/>
        <v>2.4930774333526973E-2</v>
      </c>
      <c r="J698" s="21">
        <f t="shared" si="201"/>
        <v>5.7043619783760935E-3</v>
      </c>
      <c r="K698" s="19">
        <f t="shared" si="203"/>
        <v>1.0467373450798956E-2</v>
      </c>
    </row>
    <row r="699" spans="1:11" x14ac:dyDescent="0.2">
      <c r="A699" s="18" t="str">
        <f t="shared" si="202"/>
        <v>Sep-15</v>
      </c>
      <c r="B699" s="19">
        <f t="shared" ref="B699:D718" si="204">(B158/B146-1)</f>
        <v>9.3457943925232545E-3</v>
      </c>
      <c r="C699" s="19">
        <f t="shared" si="204"/>
        <v>9.965841983980539E-3</v>
      </c>
      <c r="D699" s="19">
        <f t="shared" si="204"/>
        <v>9.965841983980539E-3</v>
      </c>
      <c r="E699" s="20">
        <f t="shared" ref="E699:G718" si="205">IF(OR(E158="C",E146="C"),"C",E158/E146-1)</f>
        <v>4.5684604887695768E-2</v>
      </c>
      <c r="F699" s="20">
        <f t="shared" si="205"/>
        <v>5.2181862770307674E-2</v>
      </c>
      <c r="G699" s="20">
        <f t="shared" si="205"/>
        <v>6.771266725700742E-2</v>
      </c>
      <c r="H699" s="21">
        <f t="shared" ref="H699:J718" si="206">IF(OR(H347="C",H335="C"),"C",H347/H335-1)</f>
        <v>-1.4545865159208748E-2</v>
      </c>
      <c r="I699" s="21">
        <f t="shared" si="206"/>
        <v>3.5366307867946256E-2</v>
      </c>
      <c r="J699" s="21">
        <f t="shared" si="206"/>
        <v>6.2134011079848506E-3</v>
      </c>
      <c r="K699" s="19">
        <f t="shared" si="203"/>
        <v>6.1430641005477682E-4</v>
      </c>
    </row>
    <row r="700" spans="1:11" x14ac:dyDescent="0.2">
      <c r="A700" s="18" t="str">
        <f t="shared" si="202"/>
        <v>Oct-15</v>
      </c>
      <c r="B700" s="19">
        <f t="shared" si="204"/>
        <v>-3.154574132492316E-4</v>
      </c>
      <c r="C700" s="19">
        <f t="shared" si="204"/>
        <v>-2.1512470061768596E-5</v>
      </c>
      <c r="D700" s="19">
        <f t="shared" si="204"/>
        <v>-2.1512470061768596E-5</v>
      </c>
      <c r="E700" s="20">
        <f t="shared" si="205"/>
        <v>3.0313435333963357E-2</v>
      </c>
      <c r="F700" s="20">
        <f t="shared" si="205"/>
        <v>2.912209145009359E-2</v>
      </c>
      <c r="G700" s="20">
        <f t="shared" si="205"/>
        <v>4.0082901224795409E-2</v>
      </c>
      <c r="H700" s="21">
        <f t="shared" si="206"/>
        <v>-1.0538400123484837E-2</v>
      </c>
      <c r="I700" s="21">
        <f t="shared" si="206"/>
        <v>3.0335600397720652E-2</v>
      </c>
      <c r="J700" s="21">
        <f t="shared" si="206"/>
        <v>-1.1562926804732365E-3</v>
      </c>
      <c r="K700" s="19">
        <f t="shared" si="203"/>
        <v>2.9403769955949066E-4</v>
      </c>
    </row>
    <row r="701" spans="1:11" x14ac:dyDescent="0.2">
      <c r="A701" s="18" t="str">
        <f t="shared" si="202"/>
        <v>Nov-15</v>
      </c>
      <c r="B701" s="19">
        <f t="shared" si="204"/>
        <v>2.2047244094487439E-3</v>
      </c>
      <c r="C701" s="19">
        <f t="shared" si="204"/>
        <v>-4.4165520975059103E-4</v>
      </c>
      <c r="D701" s="19">
        <f t="shared" si="204"/>
        <v>-4.4165520975059103E-4</v>
      </c>
      <c r="E701" s="20">
        <f t="shared" si="205"/>
        <v>4.6588194193390775E-2</v>
      </c>
      <c r="F701" s="20">
        <f t="shared" si="205"/>
        <v>4.5697742239801276E-2</v>
      </c>
      <c r="G701" s="20">
        <f t="shared" si="205"/>
        <v>6.4492897827635565E-2</v>
      </c>
      <c r="H701" s="21">
        <f t="shared" si="206"/>
        <v>-1.7656440570144372E-2</v>
      </c>
      <c r="I701" s="21">
        <f t="shared" si="206"/>
        <v>4.705062955880801E-2</v>
      </c>
      <c r="J701" s="21">
        <f t="shared" si="206"/>
        <v>-8.5081406280884675E-4</v>
      </c>
      <c r="K701" s="19">
        <f t="shared" si="203"/>
        <v>-2.6405579167059212E-3</v>
      </c>
    </row>
    <row r="702" spans="1:11" x14ac:dyDescent="0.2">
      <c r="A702" s="18" t="str">
        <f t="shared" si="202"/>
        <v>Dec-15</v>
      </c>
      <c r="B702" s="19">
        <f t="shared" si="204"/>
        <v>-3.4526051475204378E-3</v>
      </c>
      <c r="C702" s="19">
        <f t="shared" si="204"/>
        <v>6.8922884529309947E-4</v>
      </c>
      <c r="D702" s="19">
        <f t="shared" si="204"/>
        <v>6.8922884529309947E-4</v>
      </c>
      <c r="E702" s="20">
        <f t="shared" si="205"/>
        <v>5.0872785219737926E-2</v>
      </c>
      <c r="F702" s="20">
        <f t="shared" si="205"/>
        <v>6.1636839499966456E-2</v>
      </c>
      <c r="G702" s="20">
        <f t="shared" si="205"/>
        <v>8.6591531292090629E-2</v>
      </c>
      <c r="H702" s="21">
        <f t="shared" si="206"/>
        <v>-2.2966028239195024E-2</v>
      </c>
      <c r="I702" s="21">
        <f t="shared" si="206"/>
        <v>5.0148992242428969E-2</v>
      </c>
      <c r="J702" s="21">
        <f t="shared" si="206"/>
        <v>1.024296606746522E-2</v>
      </c>
      <c r="K702" s="19">
        <f t="shared" si="203"/>
        <v>4.1561836538908103E-3</v>
      </c>
    </row>
    <row r="703" spans="1:11" x14ac:dyDescent="0.2">
      <c r="A703" s="18" t="str">
        <f t="shared" si="202"/>
        <v>Jan-16</v>
      </c>
      <c r="B703" s="19">
        <f t="shared" si="204"/>
        <v>-5.3375196232339217E-3</v>
      </c>
      <c r="C703" s="19">
        <f t="shared" si="204"/>
        <v>-4.7504927749963954E-4</v>
      </c>
      <c r="D703" s="19">
        <f t="shared" si="204"/>
        <v>-4.7504927749963954E-4</v>
      </c>
      <c r="E703" s="20">
        <f t="shared" si="205"/>
        <v>6.1283793941574238E-2</v>
      </c>
      <c r="F703" s="20">
        <f t="shared" si="205"/>
        <v>6.0872545691477153E-2</v>
      </c>
      <c r="G703" s="20">
        <f t="shared" si="205"/>
        <v>8.9379750906823263E-2</v>
      </c>
      <c r="H703" s="21">
        <f t="shared" si="206"/>
        <v>-2.6168289975663672E-2</v>
      </c>
      <c r="I703" s="21">
        <f t="shared" si="206"/>
        <v>6.1788195656778733E-2</v>
      </c>
      <c r="J703" s="21">
        <f t="shared" si="206"/>
        <v>-3.8750073490689818E-4</v>
      </c>
      <c r="K703" s="19">
        <f t="shared" si="203"/>
        <v>4.8885631474633318E-3</v>
      </c>
    </row>
    <row r="704" spans="1:11" x14ac:dyDescent="0.2">
      <c r="A704" s="18" t="str">
        <f t="shared" si="202"/>
        <v>Feb-16</v>
      </c>
      <c r="B704" s="19">
        <f t="shared" si="204"/>
        <v>-5.9673366834170904E-3</v>
      </c>
      <c r="C704" s="19">
        <f t="shared" si="204"/>
        <v>-2.0973124641295859E-3</v>
      </c>
      <c r="D704" s="19">
        <f t="shared" si="204"/>
        <v>3.3542069233580163E-2</v>
      </c>
      <c r="E704" s="20">
        <f t="shared" si="205"/>
        <v>6.4547672164947389E-2</v>
      </c>
      <c r="F704" s="20">
        <f t="shared" si="205"/>
        <v>7.0418486232662891E-2</v>
      </c>
      <c r="G704" s="20">
        <f t="shared" si="205"/>
        <v>8.8256458172396801E-2</v>
      </c>
      <c r="H704" s="21">
        <f t="shared" si="206"/>
        <v>-1.6391331111134222E-2</v>
      </c>
      <c r="I704" s="21">
        <f t="shared" si="206"/>
        <v>2.9999362245950456E-2</v>
      </c>
      <c r="J704" s="21">
        <f t="shared" si="206"/>
        <v>5.5148437418270913E-3</v>
      </c>
      <c r="K704" s="19">
        <f t="shared" si="203"/>
        <v>3.8932565921678819E-3</v>
      </c>
    </row>
    <row r="705" spans="1:11" x14ac:dyDescent="0.2">
      <c r="A705" s="18" t="str">
        <f t="shared" si="202"/>
        <v>Mar-16</v>
      </c>
      <c r="B705" s="19">
        <f t="shared" si="204"/>
        <v>-1.2256442489000596E-2</v>
      </c>
      <c r="C705" s="19">
        <f t="shared" si="204"/>
        <v>-1.8024666827516356E-3</v>
      </c>
      <c r="D705" s="19">
        <f t="shared" si="204"/>
        <v>-1.8024666827516356E-3</v>
      </c>
      <c r="E705" s="20">
        <f t="shared" si="205"/>
        <v>6.8155557764204566E-2</v>
      </c>
      <c r="F705" s="20">
        <f t="shared" si="205"/>
        <v>0.12270800693133554</v>
      </c>
      <c r="G705" s="20">
        <f t="shared" si="205"/>
        <v>0.13906455063921208</v>
      </c>
      <c r="H705" s="21">
        <f t="shared" si="206"/>
        <v>-1.4359628432556892E-2</v>
      </c>
      <c r="I705" s="21">
        <f t="shared" si="206"/>
        <v>7.008434915128392E-2</v>
      </c>
      <c r="J705" s="21">
        <f t="shared" si="206"/>
        <v>5.1071633500008762E-2</v>
      </c>
      <c r="K705" s="19">
        <f t="shared" si="203"/>
        <v>1.0583694246097286E-2</v>
      </c>
    </row>
    <row r="706" spans="1:11" x14ac:dyDescent="0.2">
      <c r="A706" s="18" t="str">
        <f t="shared" si="202"/>
        <v>Apr-16</v>
      </c>
      <c r="B706" s="19">
        <f t="shared" si="204"/>
        <v>-8.5361998103066217E-3</v>
      </c>
      <c r="C706" s="19">
        <f t="shared" si="204"/>
        <v>-5.265738589123159E-3</v>
      </c>
      <c r="D706" s="19">
        <f t="shared" si="204"/>
        <v>-5.265738589123159E-3</v>
      </c>
      <c r="E706" s="20">
        <f t="shared" si="205"/>
        <v>3.8999423057394011E-2</v>
      </c>
      <c r="F706" s="20">
        <f t="shared" si="205"/>
        <v>3.6990148273651213E-2</v>
      </c>
      <c r="G706" s="20">
        <f t="shared" si="205"/>
        <v>6.5065725822138765E-2</v>
      </c>
      <c r="H706" s="21">
        <f t="shared" si="206"/>
        <v>-2.6360417829440208E-2</v>
      </c>
      <c r="I706" s="21">
        <f t="shared" si="206"/>
        <v>4.449948429818229E-2</v>
      </c>
      <c r="J706" s="21">
        <f t="shared" si="206"/>
        <v>-1.9338555336539942E-3</v>
      </c>
      <c r="K706" s="19">
        <f t="shared" si="203"/>
        <v>3.2986188911361403E-3</v>
      </c>
    </row>
    <row r="707" spans="1:11" x14ac:dyDescent="0.2">
      <c r="A707" s="18" t="str">
        <f t="shared" si="202"/>
        <v>May-16</v>
      </c>
      <c r="B707" s="19">
        <f t="shared" si="204"/>
        <v>-4.810776138550299E-3</v>
      </c>
      <c r="C707" s="19">
        <f t="shared" si="204"/>
        <v>-1.0794072754095274E-2</v>
      </c>
      <c r="D707" s="19">
        <f t="shared" si="204"/>
        <v>-1.0794072754095274E-2</v>
      </c>
      <c r="E707" s="20">
        <f t="shared" si="205"/>
        <v>4.2739357226990737E-3</v>
      </c>
      <c r="F707" s="20">
        <f t="shared" si="205"/>
        <v>-3.7209568859084552E-3</v>
      </c>
      <c r="G707" s="20">
        <f t="shared" si="205"/>
        <v>1.1704770970126788E-3</v>
      </c>
      <c r="H707" s="21">
        <f t="shared" si="206"/>
        <v>-4.8857153649838336E-3</v>
      </c>
      <c r="I707" s="21">
        <f t="shared" si="206"/>
        <v>1.5232428417352839E-2</v>
      </c>
      <c r="J707" s="21">
        <f t="shared" si="206"/>
        <v>-7.9608683689019744E-3</v>
      </c>
      <c r="K707" s="19">
        <f t="shared" si="203"/>
        <v>-6.01222006035107E-3</v>
      </c>
    </row>
    <row r="708" spans="1:11" x14ac:dyDescent="0.2">
      <c r="A708" s="18" t="str">
        <f t="shared" si="202"/>
        <v>Jun-16</v>
      </c>
      <c r="B708" s="19">
        <f t="shared" si="204"/>
        <v>-4.8796356538711727E-3</v>
      </c>
      <c r="C708" s="19">
        <f t="shared" si="204"/>
        <v>-7.8114666157169665E-3</v>
      </c>
      <c r="D708" s="19">
        <f t="shared" si="204"/>
        <v>-7.8114666157169665E-3</v>
      </c>
      <c r="E708" s="20">
        <f t="shared" si="205"/>
        <v>7.3977136393378551E-2</v>
      </c>
      <c r="F708" s="20">
        <f t="shared" si="205"/>
        <v>0.11896161535696081</v>
      </c>
      <c r="G708" s="20">
        <f t="shared" si="205"/>
        <v>0.15787928200803703</v>
      </c>
      <c r="H708" s="21">
        <f t="shared" si="206"/>
        <v>-3.3611160727898715E-2</v>
      </c>
      <c r="I708" s="21">
        <f t="shared" si="206"/>
        <v>8.2432521901982359E-2</v>
      </c>
      <c r="J708" s="21">
        <f t="shared" si="206"/>
        <v>4.1885881402139447E-2</v>
      </c>
      <c r="K708" s="19">
        <f t="shared" si="203"/>
        <v>-2.9462073804230604E-3</v>
      </c>
    </row>
    <row r="709" spans="1:11" x14ac:dyDescent="0.2">
      <c r="A709" s="18" t="str">
        <f t="shared" si="202"/>
        <v>Jul-16</v>
      </c>
      <c r="B709" s="19">
        <f t="shared" si="204"/>
        <v>-5.2390307793058755E-3</v>
      </c>
      <c r="C709" s="19">
        <f t="shared" si="204"/>
        <v>-6.4903863923653216E-3</v>
      </c>
      <c r="D709" s="19">
        <f t="shared" si="204"/>
        <v>-6.4903863923653216E-3</v>
      </c>
      <c r="E709" s="20">
        <f t="shared" si="205"/>
        <v>5.0897122792597616E-2</v>
      </c>
      <c r="F709" s="20">
        <f t="shared" si="205"/>
        <v>6.851597233256701E-2</v>
      </c>
      <c r="G709" s="20">
        <f t="shared" si="205"/>
        <v>7.9792058514404962E-2</v>
      </c>
      <c r="H709" s="21">
        <f t="shared" si="206"/>
        <v>-1.0442831184877877E-2</v>
      </c>
      <c r="I709" s="21">
        <f t="shared" si="206"/>
        <v>5.7762409541843418E-2</v>
      </c>
      <c r="J709" s="21">
        <f t="shared" si="206"/>
        <v>1.6765532189440213E-2</v>
      </c>
      <c r="K709" s="19">
        <f t="shared" si="203"/>
        <v>-1.2579460310345736E-3</v>
      </c>
    </row>
    <row r="710" spans="1:11" x14ac:dyDescent="0.2">
      <c r="A710" s="18" t="str">
        <f t="shared" si="202"/>
        <v>Aug-16</v>
      </c>
      <c r="B710" s="19">
        <f t="shared" si="204"/>
        <v>-5.568293481821196E-3</v>
      </c>
      <c r="C710" s="19">
        <f t="shared" si="204"/>
        <v>-7.7655125533833136E-3</v>
      </c>
      <c r="D710" s="19">
        <f t="shared" si="204"/>
        <v>-7.7655125533833136E-3</v>
      </c>
      <c r="E710" s="20">
        <f t="shared" si="205"/>
        <v>5.3043151300951941E-2</v>
      </c>
      <c r="F710" s="20">
        <f t="shared" si="205"/>
        <v>6.4445352364891351E-2</v>
      </c>
      <c r="G710" s="20">
        <f t="shared" si="205"/>
        <v>8.1476240357534646E-2</v>
      </c>
      <c r="H710" s="21">
        <f t="shared" si="206"/>
        <v>-1.5747815215073957E-2</v>
      </c>
      <c r="I710" s="21">
        <f t="shared" si="206"/>
        <v>6.1284569951623125E-2</v>
      </c>
      <c r="J710" s="21">
        <f t="shared" si="206"/>
        <v>1.0827857386331186E-2</v>
      </c>
      <c r="K710" s="19">
        <f t="shared" si="203"/>
        <v>-2.2095223404080544E-3</v>
      </c>
    </row>
    <row r="711" spans="1:11" x14ac:dyDescent="0.2">
      <c r="A711" s="18" t="str">
        <f t="shared" si="202"/>
        <v>Sep-16</v>
      </c>
      <c r="B711" s="19">
        <f t="shared" si="204"/>
        <v>-2.2988505747126409E-2</v>
      </c>
      <c r="C711" s="19">
        <f t="shared" si="204"/>
        <v>-7.6885830410986511E-3</v>
      </c>
      <c r="D711" s="19">
        <f t="shared" si="204"/>
        <v>-7.6885830410986511E-3</v>
      </c>
      <c r="E711" s="20">
        <f t="shared" si="205"/>
        <v>5.2115721534104376E-2</v>
      </c>
      <c r="F711" s="20">
        <f t="shared" si="205"/>
        <v>6.3847045003966763E-2</v>
      </c>
      <c r="G711" s="20">
        <f t="shared" si="205"/>
        <v>9.8419644419994512E-2</v>
      </c>
      <c r="H711" s="21">
        <f t="shared" si="206"/>
        <v>-3.1474855344819974E-2</v>
      </c>
      <c r="I711" s="21">
        <f t="shared" si="206"/>
        <v>6.0267677619273208E-2</v>
      </c>
      <c r="J711" s="21">
        <f t="shared" si="206"/>
        <v>1.1150221624629308E-2</v>
      </c>
      <c r="K711" s="19">
        <f t="shared" si="203"/>
        <v>1.5659920887346024E-2</v>
      </c>
    </row>
    <row r="712" spans="1:11" x14ac:dyDescent="0.2">
      <c r="A712" s="18" t="str">
        <f t="shared" si="202"/>
        <v>Oct-16</v>
      </c>
      <c r="B712" s="19">
        <f t="shared" si="204"/>
        <v>-1.8933417481855508E-2</v>
      </c>
      <c r="C712" s="19">
        <f t="shared" si="204"/>
        <v>-9.8385812937877848E-3</v>
      </c>
      <c r="D712" s="19">
        <f t="shared" si="204"/>
        <v>-9.8385812937877848E-3</v>
      </c>
      <c r="E712" s="20">
        <f t="shared" si="205"/>
        <v>4.5566339176396742E-2</v>
      </c>
      <c r="F712" s="20">
        <f t="shared" si="205"/>
        <v>6.0199676229324428E-2</v>
      </c>
      <c r="G712" s="20">
        <f t="shared" si="205"/>
        <v>5.3688504365848599E-2</v>
      </c>
      <c r="H712" s="21">
        <f t="shared" si="206"/>
        <v>6.1794086549273874E-3</v>
      </c>
      <c r="I712" s="21">
        <f t="shared" si="206"/>
        <v>5.5955442641442366E-2</v>
      </c>
      <c r="J712" s="21">
        <f t="shared" si="206"/>
        <v>1.3995608413000848E-2</v>
      </c>
      <c r="K712" s="19">
        <f t="shared" si="203"/>
        <v>9.2703557027939976E-3</v>
      </c>
    </row>
    <row r="713" spans="1:11" x14ac:dyDescent="0.2">
      <c r="A713" s="18" t="str">
        <f t="shared" si="202"/>
        <v>Nov-16</v>
      </c>
      <c r="B713" s="19">
        <f t="shared" si="204"/>
        <v>-2.4198617221872998E-2</v>
      </c>
      <c r="C713" s="19">
        <f t="shared" si="204"/>
        <v>-5.6442819575396319E-3</v>
      </c>
      <c r="D713" s="19">
        <f t="shared" si="204"/>
        <v>-5.6442819575396319E-3</v>
      </c>
      <c r="E713" s="20">
        <f t="shared" si="205"/>
        <v>3.901026872343949E-2</v>
      </c>
      <c r="F713" s="20">
        <f t="shared" si="205"/>
        <v>5.0890296965204751E-2</v>
      </c>
      <c r="G713" s="20">
        <f t="shared" si="205"/>
        <v>5.7276563613223752E-2</v>
      </c>
      <c r="H713" s="21">
        <f t="shared" si="206"/>
        <v>-6.0402990738716023E-3</v>
      </c>
      <c r="I713" s="21">
        <f t="shared" si="206"/>
        <v>4.490802423189999E-2</v>
      </c>
      <c r="J713" s="21">
        <f t="shared" si="206"/>
        <v>1.1433985398778823E-2</v>
      </c>
      <c r="K713" s="19">
        <f t="shared" si="203"/>
        <v>1.901445887636366E-2</v>
      </c>
    </row>
    <row r="714" spans="1:11" x14ac:dyDescent="0.2">
      <c r="A714" s="18" t="str">
        <f t="shared" si="202"/>
        <v>Dec-16</v>
      </c>
      <c r="B714" s="19">
        <f t="shared" si="204"/>
        <v>-2.7086614173228329E-2</v>
      </c>
      <c r="C714" s="19">
        <f t="shared" si="204"/>
        <v>-1.591235071076591E-2</v>
      </c>
      <c r="D714" s="19">
        <f t="shared" si="204"/>
        <v>-1.591235071076591E-2</v>
      </c>
      <c r="E714" s="20">
        <f t="shared" si="205"/>
        <v>2.4028538519302867E-2</v>
      </c>
      <c r="F714" s="20">
        <f t="shared" si="205"/>
        <v>3.4129146136589794E-2</v>
      </c>
      <c r="G714" s="20">
        <f t="shared" si="205"/>
        <v>4.3046139874065581E-2</v>
      </c>
      <c r="H714" s="21">
        <f t="shared" si="206"/>
        <v>-8.5489926059766352E-3</v>
      </c>
      <c r="I714" s="21">
        <f t="shared" si="206"/>
        <v>4.0586719342445177E-2</v>
      </c>
      <c r="J714" s="21">
        <f t="shared" si="206"/>
        <v>9.8635997312066515E-3</v>
      </c>
      <c r="K714" s="19">
        <f t="shared" si="203"/>
        <v>1.1485363060316667E-2</v>
      </c>
    </row>
    <row r="715" spans="1:11" x14ac:dyDescent="0.2">
      <c r="A715" s="18" t="str">
        <f t="shared" si="202"/>
        <v>Jan-17</v>
      </c>
      <c r="B715" s="19">
        <f t="shared" si="204"/>
        <v>-2.1148989898989945E-2</v>
      </c>
      <c r="C715" s="19">
        <f t="shared" si="204"/>
        <v>-8.6826368543885257E-3</v>
      </c>
      <c r="D715" s="19">
        <f t="shared" si="204"/>
        <v>-8.6826368543885257E-3</v>
      </c>
      <c r="E715" s="20">
        <f t="shared" si="205"/>
        <v>1.4244025140753402E-2</v>
      </c>
      <c r="F715" s="20">
        <f t="shared" si="205"/>
        <v>1.1470943503889774E-2</v>
      </c>
      <c r="G715" s="20">
        <f t="shared" si="205"/>
        <v>1.5340514625101997E-2</v>
      </c>
      <c r="H715" s="21">
        <f t="shared" si="206"/>
        <v>-3.8111067818866751E-3</v>
      </c>
      <c r="I715" s="21">
        <f t="shared" si="206"/>
        <v>2.3127469413419588E-2</v>
      </c>
      <c r="J715" s="21">
        <f t="shared" si="206"/>
        <v>-2.734136527428821E-3</v>
      </c>
      <c r="K715" s="19">
        <f t="shared" si="203"/>
        <v>1.2735700240340986E-2</v>
      </c>
    </row>
    <row r="716" spans="1:11" x14ac:dyDescent="0.2">
      <c r="A716" s="18" t="str">
        <f t="shared" si="202"/>
        <v>Feb-17</v>
      </c>
      <c r="B716" s="19">
        <f t="shared" si="204"/>
        <v>-1.9905213270142164E-2</v>
      </c>
      <c r="C716" s="19">
        <f t="shared" si="204"/>
        <v>-4.1111355680680806E-3</v>
      </c>
      <c r="D716" s="19">
        <f t="shared" si="204"/>
        <v>-3.8452130893307124E-2</v>
      </c>
      <c r="E716" s="20">
        <f t="shared" si="205"/>
        <v>-3.694659654734922E-3</v>
      </c>
      <c r="F716" s="20">
        <f t="shared" si="205"/>
        <v>-4.1321261587088376E-3</v>
      </c>
      <c r="G716" s="20">
        <f t="shared" si="205"/>
        <v>-2.2174019788952837E-2</v>
      </c>
      <c r="H716" s="21">
        <f t="shared" si="206"/>
        <v>1.8451027069612103E-2</v>
      </c>
      <c r="I716" s="21">
        <f t="shared" si="206"/>
        <v>3.6147416426457024E-2</v>
      </c>
      <c r="J716" s="21">
        <f t="shared" si="206"/>
        <v>-4.390887876023486E-4</v>
      </c>
      <c r="K716" s="19">
        <f t="shared" si="203"/>
        <v>1.6114847171845526E-2</v>
      </c>
    </row>
    <row r="717" spans="1:11" x14ac:dyDescent="0.2">
      <c r="A717" s="18" t="str">
        <f t="shared" si="202"/>
        <v>Mar-17</v>
      </c>
      <c r="B717" s="19">
        <f t="shared" si="204"/>
        <v>-1.495386573337576E-2</v>
      </c>
      <c r="C717" s="19">
        <f t="shared" si="204"/>
        <v>-5.1967809816300115E-3</v>
      </c>
      <c r="D717" s="19">
        <f t="shared" si="204"/>
        <v>-5.1967809816300115E-3</v>
      </c>
      <c r="E717" s="20">
        <f t="shared" si="205"/>
        <v>1.443250506359206E-2</v>
      </c>
      <c r="F717" s="20">
        <f t="shared" si="205"/>
        <v>-3.0543085709012541E-2</v>
      </c>
      <c r="G717" s="20">
        <f t="shared" si="205"/>
        <v>-1.8169163459633597E-2</v>
      </c>
      <c r="H717" s="21">
        <f t="shared" si="206"/>
        <v>-1.2602906517970358E-2</v>
      </c>
      <c r="I717" s="21">
        <f t="shared" si="206"/>
        <v>1.9731828033881182E-2</v>
      </c>
      <c r="J717" s="21">
        <f t="shared" si="206"/>
        <v>-4.433571533651226E-2</v>
      </c>
      <c r="K717" s="19">
        <f t="shared" si="203"/>
        <v>9.9052058703930079E-3</v>
      </c>
    </row>
    <row r="718" spans="1:11" x14ac:dyDescent="0.2">
      <c r="A718" s="18" t="str">
        <f t="shared" si="202"/>
        <v>Apr-17</v>
      </c>
      <c r="B718" s="19">
        <f t="shared" si="204"/>
        <v>-1.1798469387755084E-2</v>
      </c>
      <c r="C718" s="19">
        <f t="shared" si="204"/>
        <v>9.3584797828261124E-4</v>
      </c>
      <c r="D718" s="19">
        <f t="shared" si="204"/>
        <v>9.3584797828261124E-4</v>
      </c>
      <c r="E718" s="20">
        <f t="shared" si="205"/>
        <v>4.7202058320144902E-2</v>
      </c>
      <c r="F718" s="20">
        <f t="shared" si="205"/>
        <v>6.8686394127138062E-2</v>
      </c>
      <c r="G718" s="20">
        <f t="shared" si="205"/>
        <v>5.4641601989972255E-2</v>
      </c>
      <c r="H718" s="21">
        <f t="shared" si="206"/>
        <v>1.3317123192054137E-2</v>
      </c>
      <c r="I718" s="21">
        <f t="shared" si="206"/>
        <v>4.6222952685041729E-2</v>
      </c>
      <c r="J718" s="21">
        <f t="shared" si="206"/>
        <v>2.0515941156052486E-2</v>
      </c>
      <c r="K718" s="19">
        <f t="shared" si="203"/>
        <v>1.2886356650498421E-2</v>
      </c>
    </row>
    <row r="719" spans="1:11" x14ac:dyDescent="0.2">
      <c r="A719" s="18" t="str">
        <f t="shared" ref="A719:A750" si="207">TEXT(A178,"mmm-yy")</f>
        <v>May-17</v>
      </c>
      <c r="B719" s="19">
        <f t="shared" ref="B719:D738" si="208">(B178/B166-1)</f>
        <v>-1.9658395101514681E-2</v>
      </c>
      <c r="C719" s="19">
        <f t="shared" si="208"/>
        <v>-8.3426234228378693E-4</v>
      </c>
      <c r="D719" s="19">
        <f t="shared" si="208"/>
        <v>-8.3426234228378693E-4</v>
      </c>
      <c r="E719" s="20">
        <f t="shared" ref="E719:G738" si="209">IF(OR(E178="C",E166="C"),"C",E178/E166-1)</f>
        <v>6.0337505419700177E-2</v>
      </c>
      <c r="F719" s="20">
        <f t="shared" si="209"/>
        <v>7.3465580621511428E-2</v>
      </c>
      <c r="G719" s="20">
        <f t="shared" si="209"/>
        <v>6.5327346182766588E-2</v>
      </c>
      <c r="H719" s="21">
        <f t="shared" ref="H719:J738" si="210">IF(OR(H367="C",H355="C"),"C",H367/H355-1)</f>
        <v>7.6391866480336468E-3</v>
      </c>
      <c r="I719" s="21">
        <f t="shared" si="210"/>
        <v>6.1222843674949567E-2</v>
      </c>
      <c r="J719" s="21">
        <f t="shared" si="210"/>
        <v>1.2381034467525254E-2</v>
      </c>
      <c r="K719" s="19">
        <f t="shared" ref="K719:K750" si="211">(K367/K355-1)</f>
        <v>1.9201605506868225E-2</v>
      </c>
    </row>
    <row r="720" spans="1:11" x14ac:dyDescent="0.2">
      <c r="A720" s="18" t="str">
        <f t="shared" si="207"/>
        <v>Jun-17</v>
      </c>
      <c r="B720" s="19">
        <f t="shared" si="208"/>
        <v>-5.2304674730303535E-3</v>
      </c>
      <c r="C720" s="19">
        <f t="shared" si="208"/>
        <v>2.5181641102367536E-4</v>
      </c>
      <c r="D720" s="19">
        <f t="shared" si="208"/>
        <v>2.5181641102367536E-4</v>
      </c>
      <c r="E720" s="20">
        <f t="shared" si="209"/>
        <v>5.7020104017122319E-2</v>
      </c>
      <c r="F720" s="20">
        <f t="shared" si="209"/>
        <v>6.7490734666838526E-2</v>
      </c>
      <c r="G720" s="20">
        <f t="shared" si="209"/>
        <v>5.7730483936144106E-2</v>
      </c>
      <c r="H720" s="21">
        <f t="shared" si="210"/>
        <v>9.2275403601622674E-3</v>
      </c>
      <c r="I720" s="21">
        <f t="shared" si="210"/>
        <v>5.6753996018510167E-2</v>
      </c>
      <c r="J720" s="21">
        <f t="shared" si="210"/>
        <v>9.9058008546133447E-3</v>
      </c>
      <c r="K720" s="19">
        <f t="shared" si="211"/>
        <v>5.5111095633655349E-3</v>
      </c>
    </row>
    <row r="721" spans="1:11" x14ac:dyDescent="0.2">
      <c r="A721" s="18" t="str">
        <f t="shared" si="207"/>
        <v>Jul-17</v>
      </c>
      <c r="B721" s="19">
        <f t="shared" si="208"/>
        <v>-2.3699802501645828E-2</v>
      </c>
      <c r="C721" s="19">
        <f t="shared" si="208"/>
        <v>-8.0283335441484471E-3</v>
      </c>
      <c r="D721" s="19">
        <f t="shared" si="208"/>
        <v>-8.0283335441484471E-3</v>
      </c>
      <c r="E721" s="20">
        <f t="shared" si="209"/>
        <v>1.4653744754133724E-2</v>
      </c>
      <c r="F721" s="20">
        <f t="shared" si="209"/>
        <v>1.4182984667187037E-2</v>
      </c>
      <c r="G721" s="20">
        <f t="shared" si="209"/>
        <v>2.5681231035013852E-2</v>
      </c>
      <c r="H721" s="21">
        <f t="shared" si="210"/>
        <v>-1.121035075997634E-2</v>
      </c>
      <c r="I721" s="21">
        <f t="shared" si="210"/>
        <v>2.2865651374218698E-2</v>
      </c>
      <c r="J721" s="21">
        <f t="shared" si="210"/>
        <v>-4.639613162426004E-4</v>
      </c>
      <c r="K721" s="19">
        <f t="shared" si="211"/>
        <v>1.6051895715737396E-2</v>
      </c>
    </row>
    <row r="722" spans="1:11" x14ac:dyDescent="0.2">
      <c r="A722" s="18" t="str">
        <f t="shared" si="207"/>
        <v>Aug-17</v>
      </c>
      <c r="B722" s="19">
        <f t="shared" si="208"/>
        <v>-2.7009222661396604E-2</v>
      </c>
      <c r="C722" s="19">
        <f t="shared" si="208"/>
        <v>-1.0484693687588864E-2</v>
      </c>
      <c r="D722" s="19">
        <f t="shared" si="208"/>
        <v>-1.0484693687588864E-2</v>
      </c>
      <c r="E722" s="20">
        <f t="shared" si="209"/>
        <v>2.6155116018524716E-3</v>
      </c>
      <c r="F722" s="20">
        <f t="shared" si="209"/>
        <v>-3.4360795292142088E-3</v>
      </c>
      <c r="G722" s="20">
        <f t="shared" si="209"/>
        <v>2.3529010878547085E-2</v>
      </c>
      <c r="H722" s="21">
        <f t="shared" si="210"/>
        <v>-2.6345213590590721E-2</v>
      </c>
      <c r="I722" s="21">
        <f t="shared" si="210"/>
        <v>1.3239012277901363E-2</v>
      </c>
      <c r="J722" s="21">
        <f t="shared" si="210"/>
        <v>-6.0358044145937262E-3</v>
      </c>
      <c r="K722" s="19">
        <f t="shared" si="211"/>
        <v>1.6983232892511912E-2</v>
      </c>
    </row>
    <row r="723" spans="1:11" x14ac:dyDescent="0.2">
      <c r="A723" s="18" t="str">
        <f t="shared" si="207"/>
        <v>Sep-17</v>
      </c>
      <c r="B723" s="19">
        <f t="shared" si="208"/>
        <v>-2.1241830065359513E-2</v>
      </c>
      <c r="C723" s="19">
        <f t="shared" si="208"/>
        <v>-1.0106611069215843E-2</v>
      </c>
      <c r="D723" s="19">
        <f t="shared" si="208"/>
        <v>-1.0106611069215843E-2</v>
      </c>
      <c r="E723" s="20">
        <f t="shared" si="209"/>
        <v>-1.049866732783733E-3</v>
      </c>
      <c r="F723" s="20">
        <f t="shared" si="209"/>
        <v>1.3611075672523176E-2</v>
      </c>
      <c r="G723" s="20">
        <f t="shared" si="209"/>
        <v>-3.1696598970866185E-3</v>
      </c>
      <c r="H723" s="21">
        <f t="shared" si="210"/>
        <v>1.6834093922018178E-2</v>
      </c>
      <c r="I723" s="21">
        <f t="shared" si="210"/>
        <v>9.1492118623144325E-3</v>
      </c>
      <c r="J723" s="21">
        <f t="shared" si="210"/>
        <v>1.4676350617579104E-2</v>
      </c>
      <c r="K723" s="19">
        <f t="shared" si="211"/>
        <v>1.1376884850817781E-2</v>
      </c>
    </row>
    <row r="724" spans="1:11" x14ac:dyDescent="0.2">
      <c r="A724" s="18" t="str">
        <f t="shared" si="207"/>
        <v>Oct-17</v>
      </c>
      <c r="B724" s="19">
        <f t="shared" si="208"/>
        <v>-2.2193631392730784E-2</v>
      </c>
      <c r="C724" s="19">
        <f t="shared" si="208"/>
        <v>1.6338472903193013E-2</v>
      </c>
      <c r="D724" s="19">
        <f t="shared" si="208"/>
        <v>1.6338472903193013E-2</v>
      </c>
      <c r="E724" s="20">
        <f t="shared" si="209"/>
        <v>3.9608281295340442E-2</v>
      </c>
      <c r="F724" s="20">
        <f t="shared" si="209"/>
        <v>4.7513999378175242E-2</v>
      </c>
      <c r="G724" s="20">
        <f t="shared" si="209"/>
        <v>5.6688304363972319E-2</v>
      </c>
      <c r="H724" s="21">
        <f t="shared" si="210"/>
        <v>-8.6821297708212786E-3</v>
      </c>
      <c r="I724" s="21">
        <f t="shared" si="210"/>
        <v>2.2895727174114144E-2</v>
      </c>
      <c r="J724" s="21">
        <f t="shared" si="210"/>
        <v>7.6045162635529628E-3</v>
      </c>
      <c r="K724" s="19">
        <f t="shared" si="211"/>
        <v>3.9406681663166854E-2</v>
      </c>
    </row>
    <row r="725" spans="1:11" x14ac:dyDescent="0.2">
      <c r="A725" s="18" t="str">
        <f t="shared" si="207"/>
        <v>Nov-17</v>
      </c>
      <c r="B725" s="19">
        <f t="shared" si="208"/>
        <v>-1.6747181964573254E-2</v>
      </c>
      <c r="C725" s="19">
        <f t="shared" si="208"/>
        <v>1.35457653357407E-3</v>
      </c>
      <c r="D725" s="19">
        <f t="shared" si="208"/>
        <v>1.35457653357407E-3</v>
      </c>
      <c r="E725" s="20">
        <f t="shared" si="209"/>
        <v>3.5202149675093386E-2</v>
      </c>
      <c r="F725" s="20">
        <f t="shared" si="209"/>
        <v>4.3052108763157682E-2</v>
      </c>
      <c r="G725" s="20">
        <f t="shared" si="209"/>
        <v>3.7154233062193232E-2</v>
      </c>
      <c r="H725" s="21">
        <f t="shared" si="210"/>
        <v>5.6865946384376809E-3</v>
      </c>
      <c r="I725" s="21">
        <f t="shared" si="210"/>
        <v>3.3801786035362769E-2</v>
      </c>
      <c r="J725" s="21">
        <f t="shared" si="210"/>
        <v>7.5830204666094136E-3</v>
      </c>
      <c r="K725" s="19">
        <f t="shared" si="211"/>
        <v>1.8410075380526747E-2</v>
      </c>
    </row>
    <row r="726" spans="1:11" x14ac:dyDescent="0.2">
      <c r="A726" s="18" t="str">
        <f t="shared" si="207"/>
        <v>Dec-17</v>
      </c>
      <c r="B726" s="19">
        <f t="shared" si="208"/>
        <v>-6.1508578828100013E-3</v>
      </c>
      <c r="C726" s="19">
        <f t="shared" si="208"/>
        <v>8.6367998383756195E-3</v>
      </c>
      <c r="D726" s="19">
        <f t="shared" si="208"/>
        <v>8.6367998383756195E-3</v>
      </c>
      <c r="E726" s="20">
        <f t="shared" si="209"/>
        <v>3.3615312749403214E-2</v>
      </c>
      <c r="F726" s="20">
        <f t="shared" si="209"/>
        <v>3.9758192266269754E-2</v>
      </c>
      <c r="G726" s="20">
        <f t="shared" si="209"/>
        <v>1.5651844986668939E-2</v>
      </c>
      <c r="H726" s="21">
        <f t="shared" si="210"/>
        <v>2.3734853039052206E-2</v>
      </c>
      <c r="I726" s="21">
        <f t="shared" si="210"/>
        <v>2.4764625794964301E-2</v>
      </c>
      <c r="J726" s="21">
        <f t="shared" si="210"/>
        <v>5.94310034022838E-3</v>
      </c>
      <c r="K726" s="19">
        <f t="shared" si="211"/>
        <v>1.4879177426951884E-2</v>
      </c>
    </row>
    <row r="727" spans="1:11" x14ac:dyDescent="0.2">
      <c r="A727" s="18" t="str">
        <f t="shared" si="207"/>
        <v>Jan-18</v>
      </c>
      <c r="B727" s="19">
        <f t="shared" si="208"/>
        <v>-1.096420509513063E-2</v>
      </c>
      <c r="C727" s="19">
        <f t="shared" si="208"/>
        <v>3.0197428209550736E-3</v>
      </c>
      <c r="D727" s="19">
        <f t="shared" si="208"/>
        <v>3.0197428209550736E-3</v>
      </c>
      <c r="E727" s="20">
        <f t="shared" si="209"/>
        <v>2.9157248038234274E-2</v>
      </c>
      <c r="F727" s="20">
        <f t="shared" si="209"/>
        <v>1.4218928431835698E-2</v>
      </c>
      <c r="G727" s="20">
        <f t="shared" si="209"/>
        <v>-3.9342018986798788E-4</v>
      </c>
      <c r="H727" s="21">
        <f t="shared" si="210"/>
        <v>1.4618099677254248E-2</v>
      </c>
      <c r="I727" s="21">
        <f t="shared" si="210"/>
        <v>2.6058814299874777E-2</v>
      </c>
      <c r="J727" s="21">
        <f t="shared" si="210"/>
        <v>-1.4515099257060737E-2</v>
      </c>
      <c r="K727" s="19">
        <f t="shared" si="211"/>
        <v>1.4138970488353886E-2</v>
      </c>
    </row>
    <row r="728" spans="1:11" x14ac:dyDescent="0.2">
      <c r="A728" s="18" t="str">
        <f t="shared" si="207"/>
        <v>Feb-18</v>
      </c>
      <c r="B728" s="19">
        <f t="shared" si="208"/>
        <v>-1.1283043197936826E-2</v>
      </c>
      <c r="C728" s="19">
        <f t="shared" si="208"/>
        <v>2.8875358268334317E-3</v>
      </c>
      <c r="D728" s="19">
        <f t="shared" si="208"/>
        <v>2.8875358268334317E-3</v>
      </c>
      <c r="E728" s="20">
        <f t="shared" si="209"/>
        <v>1.1002244581179044E-2</v>
      </c>
      <c r="F728" s="20">
        <f t="shared" si="209"/>
        <v>2.0717743440512359E-2</v>
      </c>
      <c r="G728" s="20">
        <f t="shared" si="209"/>
        <v>4.3885249146564664E-2</v>
      </c>
      <c r="H728" s="21">
        <f t="shared" si="210"/>
        <v>-2.2193536813546411E-2</v>
      </c>
      <c r="I728" s="21">
        <f t="shared" si="210"/>
        <v>8.0913447066179867E-3</v>
      </c>
      <c r="J728" s="21">
        <f t="shared" si="210"/>
        <v>9.6097698213897242E-3</v>
      </c>
      <c r="K728" s="19">
        <f t="shared" si="211"/>
        <v>1.4332290881916343E-2</v>
      </c>
    </row>
    <row r="729" spans="1:11" x14ac:dyDescent="0.2">
      <c r="A729" s="18" t="str">
        <f t="shared" si="207"/>
        <v>Mar-18</v>
      </c>
      <c r="B729" s="19">
        <f t="shared" si="208"/>
        <v>-1.0658914728682189E-2</v>
      </c>
      <c r="C729" s="19">
        <f t="shared" si="208"/>
        <v>6.7103542409581163E-3</v>
      </c>
      <c r="D729" s="19">
        <f t="shared" si="208"/>
        <v>6.7103542409581163E-3</v>
      </c>
      <c r="E729" s="20">
        <f t="shared" si="209"/>
        <v>3.9218618432463659E-2</v>
      </c>
      <c r="F729" s="20">
        <f t="shared" si="209"/>
        <v>8.0292474911673128E-2</v>
      </c>
      <c r="G729" s="20">
        <f t="shared" si="209"/>
        <v>7.7724791546869509E-2</v>
      </c>
      <c r="H729" s="21">
        <f t="shared" si="210"/>
        <v>2.3825037569362717E-3</v>
      </c>
      <c r="I729" s="21">
        <f t="shared" si="210"/>
        <v>3.2291576275696565E-2</v>
      </c>
      <c r="J729" s="21">
        <f t="shared" si="210"/>
        <v>3.9523788114154801E-2</v>
      </c>
      <c r="K729" s="19">
        <f t="shared" si="211"/>
        <v>1.7556401152467149E-2</v>
      </c>
    </row>
    <row r="730" spans="1:11" x14ac:dyDescent="0.2">
      <c r="A730" s="18" t="str">
        <f t="shared" si="207"/>
        <v>Apr-18</v>
      </c>
      <c r="B730" s="19">
        <f t="shared" si="208"/>
        <v>-1.3875443691513389E-2</v>
      </c>
      <c r="C730" s="19">
        <f t="shared" si="208"/>
        <v>5.138782822191601E-4</v>
      </c>
      <c r="D730" s="19">
        <f t="shared" si="208"/>
        <v>5.138782822191601E-4</v>
      </c>
      <c r="E730" s="20">
        <f t="shared" si="209"/>
        <v>-1.2092332497092295E-2</v>
      </c>
      <c r="F730" s="20">
        <f t="shared" si="209"/>
        <v>-9.2438275794938241E-3</v>
      </c>
      <c r="G730" s="20">
        <f t="shared" si="209"/>
        <v>2.2376496332379148E-3</v>
      </c>
      <c r="H730" s="21">
        <f t="shared" si="210"/>
        <v>-1.1455843049732906E-2</v>
      </c>
      <c r="I730" s="21">
        <f t="shared" si="210"/>
        <v>-1.2599736048594323E-2</v>
      </c>
      <c r="J730" s="21">
        <f t="shared" si="210"/>
        <v>2.8833716057681258E-3</v>
      </c>
      <c r="K730" s="19">
        <f t="shared" si="211"/>
        <v>1.4591789527682364E-2</v>
      </c>
    </row>
    <row r="731" spans="1:11" x14ac:dyDescent="0.2">
      <c r="A731" s="18" t="str">
        <f t="shared" si="207"/>
        <v>May-18</v>
      </c>
      <c r="B731" s="19">
        <f t="shared" si="208"/>
        <v>-4.6022353714660902E-3</v>
      </c>
      <c r="C731" s="19">
        <f t="shared" si="208"/>
        <v>8.1722527634924269E-3</v>
      </c>
      <c r="D731" s="19">
        <f t="shared" si="208"/>
        <v>8.1722527634924269E-3</v>
      </c>
      <c r="E731" s="20">
        <f t="shared" si="209"/>
        <v>2.3798974128773631E-2</v>
      </c>
      <c r="F731" s="20">
        <f t="shared" si="209"/>
        <v>1.6126265431395392E-2</v>
      </c>
      <c r="G731" s="20">
        <f t="shared" si="209"/>
        <v>1.9503881236476728E-2</v>
      </c>
      <c r="H731" s="21">
        <f t="shared" si="210"/>
        <v>-3.3129994571329258E-3</v>
      </c>
      <c r="I731" s="21">
        <f t="shared" si="210"/>
        <v>1.5500051030413742E-2</v>
      </c>
      <c r="J731" s="21">
        <f t="shared" si="210"/>
        <v>-7.4943508357271371E-3</v>
      </c>
      <c r="K731" s="19">
        <f t="shared" si="211"/>
        <v>1.2833551158039747E-2</v>
      </c>
    </row>
    <row r="732" spans="1:11" x14ac:dyDescent="0.2">
      <c r="A732" s="18" t="str">
        <f t="shared" si="207"/>
        <v>Jun-18</v>
      </c>
      <c r="B732" s="19">
        <f t="shared" si="208"/>
        <v>-2.4646730200460043E-2</v>
      </c>
      <c r="C732" s="19">
        <f t="shared" si="208"/>
        <v>-2.1917321347915131E-3</v>
      </c>
      <c r="D732" s="19">
        <f t="shared" si="208"/>
        <v>-2.1917321347915131E-3</v>
      </c>
      <c r="E732" s="20">
        <f t="shared" si="209"/>
        <v>-1.725552014600984E-2</v>
      </c>
      <c r="F732" s="20">
        <f t="shared" si="209"/>
        <v>-1.7940251129737406E-2</v>
      </c>
      <c r="G732" s="20">
        <f t="shared" si="209"/>
        <v>5.2923203390737861E-3</v>
      </c>
      <c r="H732" s="21">
        <f t="shared" si="210"/>
        <v>-2.3110264545714632E-2</v>
      </c>
      <c r="I732" s="21">
        <f t="shared" si="210"/>
        <v>-1.5096876320184305E-2</v>
      </c>
      <c r="J732" s="21">
        <f t="shared" si="210"/>
        <v>-6.9675383353895448E-4</v>
      </c>
      <c r="K732" s="19">
        <f t="shared" si="211"/>
        <v>2.3022425577435834E-2</v>
      </c>
    </row>
    <row r="733" spans="1:11" x14ac:dyDescent="0.2">
      <c r="A733" s="18"/>
      <c r="B733" s="19"/>
      <c r="C733" s="19"/>
      <c r="D733" s="19"/>
      <c r="E733" s="20"/>
      <c r="F733" s="20"/>
      <c r="G733" s="20"/>
      <c r="H733" s="21"/>
      <c r="I733" s="21"/>
      <c r="J733" s="21"/>
      <c r="K733" s="19"/>
    </row>
    <row r="734" spans="1:11" ht="15" x14ac:dyDescent="0.25">
      <c r="A734" s="22" t="s">
        <v>9</v>
      </c>
      <c r="B734" s="23"/>
      <c r="C734" s="24" t="str">
        <f>B3</f>
        <v>Total NZ</v>
      </c>
      <c r="E734" s="25"/>
      <c r="I734" s="6"/>
    </row>
    <row r="735" spans="1:11" ht="66" customHeight="1" x14ac:dyDescent="0.2">
      <c r="A735" s="40" t="s">
        <v>10</v>
      </c>
      <c r="B735" s="40" t="str">
        <f>B5&amp;" at end of quarter"</f>
        <v>Number of establishments at end of quarter</v>
      </c>
      <c r="C735" s="40" t="s">
        <v>39</v>
      </c>
      <c r="D735" s="40" t="s">
        <v>40</v>
      </c>
      <c r="E735" s="40" t="s">
        <v>37</v>
      </c>
      <c r="F735" s="40" t="s">
        <v>38</v>
      </c>
      <c r="G735" s="40" t="s">
        <v>36</v>
      </c>
      <c r="H735" s="40" t="str">
        <f>H5</f>
        <v>Average length 
of stay (days)</v>
      </c>
      <c r="I735" s="40" t="str">
        <f>I5</f>
        <v>Occupancy rate 
%</v>
      </c>
      <c r="J735" s="40" t="str">
        <f>J5</f>
        <v>Guests per stay-unit night</v>
      </c>
      <c r="K735" s="40" t="str">
        <f>K5</f>
        <v>Stay-units per establishment</v>
      </c>
    </row>
    <row r="736" spans="1:11" x14ac:dyDescent="0.2">
      <c r="A736" t="str">
        <f>"QE "&amp;TEXT(A8,"mmm-yy")</f>
        <v>QE Mar-03</v>
      </c>
      <c r="B736">
        <f>B8</f>
        <v>2967</v>
      </c>
      <c r="C736" s="1">
        <f>SUM(C6:C8)/3</f>
        <v>124462.66666666667</v>
      </c>
      <c r="D736" s="36">
        <f>SUM(D6:D8)</f>
        <v>11201144</v>
      </c>
      <c r="E736" s="10">
        <f>IF(OR(E195="C",E196="C",E197="C"),"C",SUM(E195:E197))</f>
        <v>5280721</v>
      </c>
      <c r="F736" s="10">
        <f>IF(OR(F195="C",F196="C",F197="C"),"C",SUM(F195:F197))</f>
        <v>9795829</v>
      </c>
      <c r="G736" s="10">
        <f>IF(OR(G195="C",G196="C",G197="C"),"C",SUM(G195:G197))</f>
        <v>5050337</v>
      </c>
      <c r="H736" s="11">
        <f t="shared" ref="H736:H767" si="212">IF(OR(F736="C",G736="C"),"C",F736/G736)</f>
        <v>1.9396386815374895</v>
      </c>
      <c r="I736" s="37">
        <f t="shared" ref="I736:I767" si="213">IF(D736=0,"-",IF(E736="C","C",100*E736/D736))</f>
        <v>47.144479171056098</v>
      </c>
      <c r="J736" s="12">
        <f t="shared" ref="J736:J767" si="214">IF(OR(F736="C",E736="C"),"C",F736/E736)</f>
        <v>1.8550173357009394</v>
      </c>
      <c r="K736" s="31">
        <f t="shared" ref="K736:K767" si="215">C736/B736</f>
        <v>41.948994495000562</v>
      </c>
    </row>
    <row r="737" spans="1:11" x14ac:dyDescent="0.2">
      <c r="A737" t="str">
        <f>"QE "&amp;TEXT(A11,"mmm-yy")</f>
        <v>QE Jun-03</v>
      </c>
      <c r="B737">
        <f>B11</f>
        <v>2839</v>
      </c>
      <c r="C737" s="1">
        <f>SUM(C9:C11)/3</f>
        <v>118052.66666666667</v>
      </c>
      <c r="D737" s="36">
        <f>SUM(D9:D11)</f>
        <v>10742399</v>
      </c>
      <c r="E737" s="10">
        <f>IF(OR(E198="C",E199="C",E200="C"),"C",SUM(E198:E200))</f>
        <v>3427223</v>
      </c>
      <c r="F737" s="10">
        <f>IF(OR(F198="C",F199="C",F200="C"),"C",SUM(F198:F200))</f>
        <v>5747018</v>
      </c>
      <c r="G737" s="10">
        <f>IF(OR(G198="C",G199="C",G200="C"),"C",SUM(G198:G200))</f>
        <v>3105776</v>
      </c>
      <c r="H737" s="11">
        <f t="shared" si="212"/>
        <v>1.850429007114486</v>
      </c>
      <c r="I737" s="37">
        <f t="shared" si="213"/>
        <v>31.90370232943312</v>
      </c>
      <c r="J737" s="12">
        <f t="shared" si="214"/>
        <v>1.6768730835431485</v>
      </c>
      <c r="K737" s="31">
        <f t="shared" si="215"/>
        <v>41.582482094634265</v>
      </c>
    </row>
    <row r="738" spans="1:11" x14ac:dyDescent="0.2">
      <c r="A738" t="str">
        <f>"QE "&amp;TEXT(A14,"mmm-yy")</f>
        <v>QE Sep-03</v>
      </c>
      <c r="B738">
        <f>B14</f>
        <v>2893</v>
      </c>
      <c r="C738" s="1">
        <f>SUM(C12:C14)/3</f>
        <v>117938</v>
      </c>
      <c r="D738" s="36">
        <f>SUM(D12:D14)</f>
        <v>10849246</v>
      </c>
      <c r="E738" s="10">
        <f>IF(OR(E201="C",E202="C",E203="C"),"C",SUM(E201:E203))</f>
        <v>3397818</v>
      </c>
      <c r="F738" s="10">
        <f>IF(OR(F201="C",F202="C",F203="C"),"C",SUM(F201:F203))</f>
        <v>5833483</v>
      </c>
      <c r="G738" s="10">
        <f>IF(OR(G201="C",G202="C",G203="C"),"C",SUM(G201:G203))</f>
        <v>3035879</v>
      </c>
      <c r="H738" s="11">
        <f t="shared" si="212"/>
        <v>1.9215136703406164</v>
      </c>
      <c r="I738" s="37">
        <f t="shared" si="213"/>
        <v>31.318471348147142</v>
      </c>
      <c r="J738" s="12">
        <f t="shared" si="214"/>
        <v>1.7168320963630188</v>
      </c>
      <c r="K738" s="31">
        <f t="shared" si="215"/>
        <v>40.766678188731419</v>
      </c>
    </row>
    <row r="739" spans="1:11" x14ac:dyDescent="0.2">
      <c r="A739" t="str">
        <f>"QE "&amp;TEXT(A17,"mmm-yy")</f>
        <v>QE Dec-03</v>
      </c>
      <c r="B739">
        <f>B17</f>
        <v>2957</v>
      </c>
      <c r="C739" s="1">
        <f>SUM(C15:C17)/3</f>
        <v>122892</v>
      </c>
      <c r="D739" s="36">
        <f>SUM(D15:D17)</f>
        <v>11305279</v>
      </c>
      <c r="E739" s="10">
        <f>IF(OR(E204="C",E205="C",E206="C"),"C",SUM(E204:E206))</f>
        <v>4426063</v>
      </c>
      <c r="F739" s="10">
        <f>IF(OR(F204="C",F205="C",F206="C"),"C",SUM(F204:F206))</f>
        <v>7786128</v>
      </c>
      <c r="G739" s="10">
        <f>IF(OR(G204="C",G205="C",G206="C"),"C",SUM(G204:G206))</f>
        <v>4248410</v>
      </c>
      <c r="H739" s="11">
        <f t="shared" si="212"/>
        <v>1.8327157689582692</v>
      </c>
      <c r="I739" s="37">
        <f t="shared" si="213"/>
        <v>39.150409291093126</v>
      </c>
      <c r="J739" s="12">
        <f t="shared" si="214"/>
        <v>1.7591543545584416</v>
      </c>
      <c r="K739" s="31">
        <f t="shared" si="215"/>
        <v>41.55968887385864</v>
      </c>
    </row>
    <row r="740" spans="1:11" x14ac:dyDescent="0.2">
      <c r="A740" t="str">
        <f>"QE "&amp;TEXT(A20,"mmm-yy")</f>
        <v>QE Mar-04</v>
      </c>
      <c r="B740">
        <f>B20</f>
        <v>2951</v>
      </c>
      <c r="C740" s="1">
        <f>SUM(C18:C20)/3</f>
        <v>125868.33333333333</v>
      </c>
      <c r="D740" s="36">
        <f>SUM(D18:D20)</f>
        <v>11454821</v>
      </c>
      <c r="E740" s="10">
        <f>IF(OR(E207="C",E208="C",E209="C"),"C",SUM(E207:E209))</f>
        <v>5519599</v>
      </c>
      <c r="F740" s="10">
        <f>IF(OR(F207="C",F208="C",F209="C"),"C",SUM(F207:F209))</f>
        <v>10209247</v>
      </c>
      <c r="G740" s="10">
        <f>IF(OR(G207="C",G208="C",G209="C"),"C",SUM(G207:G209))</f>
        <v>5298333</v>
      </c>
      <c r="H740" s="11">
        <f t="shared" si="212"/>
        <v>1.9268790768719142</v>
      </c>
      <c r="I740" s="37">
        <f t="shared" si="213"/>
        <v>48.18581626024536</v>
      </c>
      <c r="J740" s="12">
        <f t="shared" si="214"/>
        <v>1.8496356347625977</v>
      </c>
      <c r="K740" s="31">
        <f t="shared" si="215"/>
        <v>42.65277307127527</v>
      </c>
    </row>
    <row r="741" spans="1:11" x14ac:dyDescent="0.2">
      <c r="A741" t="str">
        <f>"QE "&amp;TEXT(A23,"mmm-yy")</f>
        <v>QE Jun-04</v>
      </c>
      <c r="B741">
        <f>B23</f>
        <v>2903</v>
      </c>
      <c r="C741" s="1">
        <f>SUM(C21:C23)/3</f>
        <v>123048.33333333333</v>
      </c>
      <c r="D741" s="36">
        <f>SUM(D21:D23)</f>
        <v>11196428</v>
      </c>
      <c r="E741" s="10">
        <f>IF(OR(E210="C",E211="C",E212="C"),"C",SUM(E210:E212))</f>
        <v>3686043</v>
      </c>
      <c r="F741" s="10">
        <f>IF(OR(F210="C",F211="C",F212="C"),"C",SUM(F210:F212))</f>
        <v>6141635</v>
      </c>
      <c r="G741" s="10">
        <f>IF(OR(G210="C",G211="C",G212="C"),"C",SUM(G210:G212))</f>
        <v>3358513</v>
      </c>
      <c r="H741" s="11">
        <f t="shared" si="212"/>
        <v>1.8286768578832358</v>
      </c>
      <c r="I741" s="37">
        <f t="shared" si="213"/>
        <v>32.921597852457943</v>
      </c>
      <c r="J741" s="12">
        <f t="shared" si="214"/>
        <v>1.666186476934751</v>
      </c>
      <c r="K741" s="31">
        <f t="shared" si="215"/>
        <v>42.3866115512688</v>
      </c>
    </row>
    <row r="742" spans="1:11" x14ac:dyDescent="0.2">
      <c r="A742" t="str">
        <f>"QE "&amp;TEXT(A26,"mmm-yy")</f>
        <v>QE Sep-04</v>
      </c>
      <c r="B742">
        <f>B26</f>
        <v>2956</v>
      </c>
      <c r="C742" s="1">
        <f>SUM(C24:C26)/3</f>
        <v>123005.66666666667</v>
      </c>
      <c r="D742" s="36">
        <f>SUM(D24:D26)</f>
        <v>11313472</v>
      </c>
      <c r="E742" s="10">
        <f>IF(OR(E213="C",E214="C",E215="C"),"C",SUM(E213:E215))</f>
        <v>3629855</v>
      </c>
      <c r="F742" s="10">
        <f>IF(OR(F213="C",F214="C",F215="C"),"C",SUM(F213:F215))</f>
        <v>6169847</v>
      </c>
      <c r="G742" s="10">
        <f>IF(OR(G213="C",G214="C",G215="C"),"C",SUM(G213:G215))</f>
        <v>3241985</v>
      </c>
      <c r="H742" s="11">
        <f t="shared" si="212"/>
        <v>1.9031078182039707</v>
      </c>
      <c r="I742" s="37">
        <f t="shared" si="213"/>
        <v>32.084359248867194</v>
      </c>
      <c r="J742" s="12">
        <f t="shared" si="214"/>
        <v>1.6997502655064733</v>
      </c>
      <c r="K742" s="31">
        <f t="shared" si="215"/>
        <v>41.612201172755981</v>
      </c>
    </row>
    <row r="743" spans="1:11" x14ac:dyDescent="0.2">
      <c r="A743" t="str">
        <f>"QE "&amp;TEXT(A29,"mmm-yy")</f>
        <v>QE Dec-04</v>
      </c>
      <c r="B743">
        <f>B29</f>
        <v>3083</v>
      </c>
      <c r="C743" s="1">
        <f>SUM(C27:C29)/3</f>
        <v>129347.66666666667</v>
      </c>
      <c r="D743" s="36">
        <f>SUM(D27:D29)</f>
        <v>11900134</v>
      </c>
      <c r="E743" s="10">
        <f>IF(OR(E216="C",E217="C",E218="C"),"C",SUM(E216:E218))</f>
        <v>4606129</v>
      </c>
      <c r="F743" s="10">
        <f>IF(OR(F216="C",F217="C",F218="C"),"C",SUM(F216:F218))</f>
        <v>8025362</v>
      </c>
      <c r="G743" s="10">
        <f>IF(OR(G216="C",G217="C",G218="C"),"C",SUM(G216:G218))</f>
        <v>4461919</v>
      </c>
      <c r="H743" s="11">
        <f t="shared" si="212"/>
        <v>1.7986346233537633</v>
      </c>
      <c r="I743" s="37">
        <f t="shared" si="213"/>
        <v>38.706530531504939</v>
      </c>
      <c r="J743" s="12">
        <f t="shared" si="214"/>
        <v>1.7423224577514003</v>
      </c>
      <c r="K743" s="31">
        <f t="shared" si="215"/>
        <v>41.955130284355064</v>
      </c>
    </row>
    <row r="744" spans="1:11" x14ac:dyDescent="0.2">
      <c r="A744" t="str">
        <f>"QE "&amp;TEXT(A32,"mmm-yy")</f>
        <v>QE Mar-05</v>
      </c>
      <c r="B744">
        <f>B32</f>
        <v>3108</v>
      </c>
      <c r="C744" s="1">
        <f>SUM(C30:C32)/3</f>
        <v>131271</v>
      </c>
      <c r="D744" s="36">
        <f>SUM(D30:D32)</f>
        <v>11814489</v>
      </c>
      <c r="E744" s="10">
        <f>IF(OR(E219="C",E220="C",E221="C"),"C",SUM(E219:E221))</f>
        <v>5788517</v>
      </c>
      <c r="F744" s="10">
        <f>IF(OR(F219="C",F220="C",F221="C"),"C",SUM(F219:F221))</f>
        <v>10763678</v>
      </c>
      <c r="G744" s="10">
        <f>IF(OR(G219="C",G220="C",G221="C"),"C",SUM(G219:G221))</f>
        <v>5630180</v>
      </c>
      <c r="H744" s="11">
        <f t="shared" si="212"/>
        <v>1.9117822165543552</v>
      </c>
      <c r="I744" s="37">
        <f t="shared" si="213"/>
        <v>48.995068682191842</v>
      </c>
      <c r="J744" s="12">
        <f t="shared" si="214"/>
        <v>1.8594880173972022</v>
      </c>
      <c r="K744" s="31">
        <f t="shared" si="215"/>
        <v>42.236486486486484</v>
      </c>
    </row>
    <row r="745" spans="1:11" x14ac:dyDescent="0.2">
      <c r="A745" t="str">
        <f>"QE "&amp;TEXT(A35,"mmm-yy")</f>
        <v>QE Jun-05</v>
      </c>
      <c r="B745">
        <f>B35</f>
        <v>3058</v>
      </c>
      <c r="C745" s="1">
        <f>SUM(C33:C35)/3</f>
        <v>128908</v>
      </c>
      <c r="D745" s="36">
        <f>SUM(D33:D35)</f>
        <v>11729687</v>
      </c>
      <c r="E745" s="10">
        <f>IF(OR(E222="C",E223="C",E224="C"),"C",SUM(E222:E224))</f>
        <v>3782957</v>
      </c>
      <c r="F745" s="10">
        <f>IF(OR(F222="C",F223="C",F224="C"),"C",SUM(F222:F224))</f>
        <v>6212551</v>
      </c>
      <c r="G745" s="10">
        <f>IF(OR(G222="C",G223="C",G224="C"),"C",SUM(G222:G224))</f>
        <v>3445164</v>
      </c>
      <c r="H745" s="11">
        <f t="shared" si="212"/>
        <v>1.8032671303891483</v>
      </c>
      <c r="I745" s="37">
        <f t="shared" si="213"/>
        <v>32.25113338488913</v>
      </c>
      <c r="J745" s="12">
        <f t="shared" si="214"/>
        <v>1.6422473213414797</v>
      </c>
      <c r="K745" s="31">
        <f t="shared" si="215"/>
        <v>42.154349247874428</v>
      </c>
    </row>
    <row r="746" spans="1:11" x14ac:dyDescent="0.2">
      <c r="A746" t="str">
        <f>"QE "&amp;TEXT(A38,"mmm-yy")</f>
        <v>QE Sep-05</v>
      </c>
      <c r="B746">
        <f>B38</f>
        <v>3104</v>
      </c>
      <c r="C746" s="1">
        <f>SUM(C36:C38)/3</f>
        <v>128110</v>
      </c>
      <c r="D746" s="36">
        <f>SUM(D36:D38)</f>
        <v>11785149</v>
      </c>
      <c r="E746" s="10">
        <f>IF(OR(E225="C",E226="C",E227="C"),"C",SUM(E225:E227))</f>
        <v>3670317</v>
      </c>
      <c r="F746" s="10">
        <f>IF(OR(F225="C",F226="C",F227="C"),"C",SUM(F225:F227))</f>
        <v>6174886</v>
      </c>
      <c r="G746" s="10">
        <f>IF(OR(G225="C",G226="C",G227="C"),"C",SUM(G225:G227))</f>
        <v>3225982</v>
      </c>
      <c r="H746" s="11">
        <f t="shared" si="212"/>
        <v>1.9141104941069107</v>
      </c>
      <c r="I746" s="37">
        <f t="shared" si="213"/>
        <v>31.143577395584902</v>
      </c>
      <c r="J746" s="12">
        <f t="shared" si="214"/>
        <v>1.6823849275144354</v>
      </c>
      <c r="K746" s="31">
        <f t="shared" si="215"/>
        <v>41.272551546391753</v>
      </c>
    </row>
    <row r="747" spans="1:11" x14ac:dyDescent="0.2">
      <c r="A747" t="str">
        <f>"QE "&amp;TEXT(A41,"mmm-yy")</f>
        <v>QE Dec-05</v>
      </c>
      <c r="B747">
        <f>B41</f>
        <v>3194</v>
      </c>
      <c r="C747" s="1">
        <f>SUM(C39:C41)/3</f>
        <v>134761.66666666666</v>
      </c>
      <c r="D747" s="36">
        <f>SUM(D39:D41)</f>
        <v>12398231</v>
      </c>
      <c r="E747" s="10">
        <f>IF(OR(E228="C",E229="C",E230="C"),"C",SUM(E228:E230))</f>
        <v>4591277</v>
      </c>
      <c r="F747" s="10">
        <f>IF(OR(F228="C",F229="C",F230="C"),"C",SUM(F228:F230))</f>
        <v>7936386</v>
      </c>
      <c r="G747" s="10">
        <f>IF(OR(G228="C",G229="C",G230="C"),"C",SUM(G228:G230))</f>
        <v>4405964</v>
      </c>
      <c r="H747" s="11">
        <f t="shared" si="212"/>
        <v>1.801282534310312</v>
      </c>
      <c r="I747" s="37">
        <f t="shared" si="213"/>
        <v>37.031710410944918</v>
      </c>
      <c r="J747" s="12">
        <f t="shared" si="214"/>
        <v>1.728579216631887</v>
      </c>
      <c r="K747" s="31">
        <f t="shared" si="215"/>
        <v>42.192131079106659</v>
      </c>
    </row>
    <row r="748" spans="1:11" x14ac:dyDescent="0.2">
      <c r="A748" t="str">
        <f>"QE "&amp;TEXT(A44,"mmm-yy")</f>
        <v>QE Mar-06</v>
      </c>
      <c r="B748">
        <f>B44</f>
        <v>3198</v>
      </c>
      <c r="C748" s="1">
        <f>SUM(C42:C44)/3</f>
        <v>136182</v>
      </c>
      <c r="D748" s="36">
        <f>SUM(D42:D44)</f>
        <v>12255795</v>
      </c>
      <c r="E748" s="10">
        <f>IF(OR(E231="C",E232="C",E233="C"),"C",SUM(E231:E233))</f>
        <v>5777012</v>
      </c>
      <c r="F748" s="10">
        <f>IF(OR(F231="C",F232="C",F233="C"),"C",SUM(F231:F233))</f>
        <v>10535676</v>
      </c>
      <c r="G748" s="10">
        <f>IF(OR(G231="C",G232="C",G233="C"),"C",SUM(G231:G233))</f>
        <v>5564758</v>
      </c>
      <c r="H748" s="11">
        <f t="shared" si="212"/>
        <v>1.8932855660569605</v>
      </c>
      <c r="I748" s="37">
        <f t="shared" si="213"/>
        <v>47.136982953778194</v>
      </c>
      <c r="J748" s="12">
        <f t="shared" si="214"/>
        <v>1.8237240982016309</v>
      </c>
      <c r="K748" s="31">
        <f t="shared" si="215"/>
        <v>42.583489681050658</v>
      </c>
    </row>
    <row r="749" spans="1:11" x14ac:dyDescent="0.2">
      <c r="A749" t="str">
        <f>"QE "&amp;TEXT(A47,"mmm-yy")</f>
        <v>QE Jun-06</v>
      </c>
      <c r="B749">
        <f>B47</f>
        <v>3124</v>
      </c>
      <c r="C749" s="1">
        <f>SUM(C45:C47)/3</f>
        <v>131925.33333333334</v>
      </c>
      <c r="D749" s="36">
        <f>SUM(D45:D47)</f>
        <v>12004171</v>
      </c>
      <c r="E749" s="10">
        <f>IF(OR(E234="C",E235="C",E236="C"),"C",SUM(E234:E236))</f>
        <v>3789995</v>
      </c>
      <c r="F749" s="10">
        <f>IF(OR(F234="C",F235="C",F236="C"),"C",SUM(F234:F236))</f>
        <v>6217286</v>
      </c>
      <c r="G749" s="10">
        <f>IF(OR(G234="C",G235="C",G236="C"),"C",SUM(G234:G236))</f>
        <v>3407531</v>
      </c>
      <c r="H749" s="11">
        <f t="shared" si="212"/>
        <v>1.8245721022053798</v>
      </c>
      <c r="I749" s="37">
        <f t="shared" si="213"/>
        <v>31.572317655254995</v>
      </c>
      <c r="J749" s="12">
        <f t="shared" si="214"/>
        <v>1.6404470190593918</v>
      </c>
      <c r="K749" s="31">
        <f t="shared" si="215"/>
        <v>42.229620145113103</v>
      </c>
    </row>
    <row r="750" spans="1:11" x14ac:dyDescent="0.2">
      <c r="A750" t="str">
        <f>"QE "&amp;TEXT(A50,"mmm-yy")</f>
        <v>QE Sep-06</v>
      </c>
      <c r="B750">
        <f>B50</f>
        <v>3157</v>
      </c>
      <c r="C750" s="1">
        <f>SUM(C48:C50)/3</f>
        <v>129091</v>
      </c>
      <c r="D750" s="36">
        <f>SUM(D48:D50)</f>
        <v>11875511</v>
      </c>
      <c r="E750" s="10">
        <f>IF(OR(E237="C",E238="C",E239="C"),"C",SUM(E237:E239))</f>
        <v>3730669</v>
      </c>
      <c r="F750" s="10">
        <f>IF(OR(F237="C",F238="C",F239="C"),"C",SUM(F237:F239))</f>
        <v>6214940</v>
      </c>
      <c r="G750" s="10">
        <f>IF(OR(G237="C",G238="C",G239="C"),"C",SUM(G237:G239))</f>
        <v>3239633</v>
      </c>
      <c r="H750" s="11">
        <f t="shared" si="212"/>
        <v>1.9184086592524523</v>
      </c>
      <c r="I750" s="37">
        <f t="shared" si="213"/>
        <v>31.414808171202065</v>
      </c>
      <c r="J750" s="12">
        <f t="shared" si="214"/>
        <v>1.665904962353937</v>
      </c>
      <c r="K750" s="31">
        <f t="shared" si="215"/>
        <v>40.890402280646185</v>
      </c>
    </row>
    <row r="751" spans="1:11" x14ac:dyDescent="0.2">
      <c r="A751" t="str">
        <f>"QE "&amp;TEXT(A53,"mmm-yy")</f>
        <v>QE Dec-06</v>
      </c>
      <c r="B751">
        <f>B53</f>
        <v>3233</v>
      </c>
      <c r="C751" s="1">
        <f>SUM(C51:C53)/3</f>
        <v>134899.33333333334</v>
      </c>
      <c r="D751" s="36">
        <f>SUM(D51:D53)</f>
        <v>12411085</v>
      </c>
      <c r="E751" s="10">
        <f>IF(OR(E240="C",E241="C",E242="C"),"C",SUM(E240:E242))</f>
        <v>4801491</v>
      </c>
      <c r="F751" s="10">
        <f>IF(OR(F240="C",F241="C",F242="C"),"C",SUM(F240:F242))</f>
        <v>8300210</v>
      </c>
      <c r="G751" s="10">
        <f>IF(OR(G240="C",G241="C",G242="C"),"C",SUM(G240:G242))</f>
        <v>4548746</v>
      </c>
      <c r="H751" s="11">
        <f t="shared" si="212"/>
        <v>1.8247248802197353</v>
      </c>
      <c r="I751" s="37">
        <f t="shared" si="213"/>
        <v>38.687117202081851</v>
      </c>
      <c r="J751" s="12">
        <f t="shared" si="214"/>
        <v>1.7286734474770442</v>
      </c>
      <c r="K751" s="31">
        <f t="shared" si="215"/>
        <v>41.725744922156927</v>
      </c>
    </row>
    <row r="752" spans="1:11" x14ac:dyDescent="0.2">
      <c r="A752" t="str">
        <f>"QE "&amp;TEXT(A56,"mmm-yy")</f>
        <v>QE Mar-07</v>
      </c>
      <c r="B752">
        <f>B56</f>
        <v>3241</v>
      </c>
      <c r="C752" s="1">
        <f>SUM(C54:C56)/3</f>
        <v>136029.33333333334</v>
      </c>
      <c r="D752" s="36">
        <f>SUM(D54:D56)</f>
        <v>12242926</v>
      </c>
      <c r="E752" s="10">
        <f>IF(OR(E243="C",E244="C",E245="C"),"C",SUM(E243:E245))</f>
        <v>6097849</v>
      </c>
      <c r="F752" s="10">
        <f>IF(OR(F243="C",F244="C",F245="C"),"C",SUM(F243:F245))</f>
        <v>11061974</v>
      </c>
      <c r="G752" s="10">
        <f>IF(OR(G243="C",G244="C",G245="C"),"C",SUM(G243:G245))</f>
        <v>5732939</v>
      </c>
      <c r="H752" s="11">
        <f t="shared" si="212"/>
        <v>1.9295467822001944</v>
      </c>
      <c r="I752" s="37">
        <f t="shared" si="213"/>
        <v>49.807121271499966</v>
      </c>
      <c r="J752" s="12">
        <f t="shared" si="214"/>
        <v>1.8140780462094093</v>
      </c>
      <c r="K752" s="31">
        <f t="shared" si="215"/>
        <v>41.971408001645585</v>
      </c>
    </row>
    <row r="753" spans="1:11" x14ac:dyDescent="0.2">
      <c r="A753" t="str">
        <f>"QE "&amp;TEXT(A59,"mmm-yy")</f>
        <v>QE Jun-07</v>
      </c>
      <c r="B753">
        <f>B59</f>
        <v>3168</v>
      </c>
      <c r="C753" s="1">
        <f>SUM(C57:C59)/3</f>
        <v>132414.33333333334</v>
      </c>
      <c r="D753" s="36">
        <f>SUM(D57:D59)</f>
        <v>12048185</v>
      </c>
      <c r="E753" s="10">
        <f>IF(OR(E246="C",E247="C",E248="C"),"C",SUM(E246:E248))</f>
        <v>3947710</v>
      </c>
      <c r="F753" s="10">
        <f>IF(OR(F246="C",F247="C",F248="C"),"C",SUM(F246:F248))</f>
        <v>6497333</v>
      </c>
      <c r="G753" s="10">
        <f>IF(OR(G246="C",G247="C",G248="C"),"C",SUM(G246:G248))</f>
        <v>3535179</v>
      </c>
      <c r="H753" s="11">
        <f t="shared" si="212"/>
        <v>1.837907783453115</v>
      </c>
      <c r="I753" s="37">
        <f t="shared" si="213"/>
        <v>32.766014134079114</v>
      </c>
      <c r="J753" s="12">
        <f t="shared" si="214"/>
        <v>1.6458486059006361</v>
      </c>
      <c r="K753" s="31">
        <f t="shared" si="215"/>
        <v>41.797453703703709</v>
      </c>
    </row>
    <row r="754" spans="1:11" x14ac:dyDescent="0.2">
      <c r="A754" t="str">
        <f>"QE "&amp;TEXT(A62,"mmm-yy")</f>
        <v>QE Sep-07</v>
      </c>
      <c r="B754">
        <f>B62</f>
        <v>3214</v>
      </c>
      <c r="C754" s="1">
        <f>SUM(C60:C62)/3</f>
        <v>131347.66666666666</v>
      </c>
      <c r="D754" s="36">
        <f>SUM(D60:D62)</f>
        <v>12082978</v>
      </c>
      <c r="E754" s="10">
        <f>IF(OR(E249="C",E250="C",E251="C"),"C",SUM(E249:E251))</f>
        <v>3886626</v>
      </c>
      <c r="F754" s="10">
        <f>IF(OR(F249="C",F250="C",F251="C"),"C",SUM(F249:F251))</f>
        <v>6563380</v>
      </c>
      <c r="G754" s="10">
        <f>IF(OR(G249="C",G250="C",G251="C"),"C",SUM(G249:G251))</f>
        <v>3368531</v>
      </c>
      <c r="H754" s="11">
        <f t="shared" si="212"/>
        <v>1.9484398392058735</v>
      </c>
      <c r="I754" s="37">
        <f t="shared" si="213"/>
        <v>32.16612659561244</v>
      </c>
      <c r="J754" s="12">
        <f t="shared" si="214"/>
        <v>1.6887089213111834</v>
      </c>
      <c r="K754" s="31">
        <f t="shared" si="215"/>
        <v>40.867351171956024</v>
      </c>
    </row>
    <row r="755" spans="1:11" x14ac:dyDescent="0.2">
      <c r="A755" t="str">
        <f>"QE "&amp;TEXT(A65,"mmm-yy")</f>
        <v>QE Dec-07</v>
      </c>
      <c r="B755">
        <f>B65</f>
        <v>3302</v>
      </c>
      <c r="C755" s="1">
        <f>SUM(C63:C65)/3</f>
        <v>137780.66666666666</v>
      </c>
      <c r="D755" s="36">
        <f>SUM(D63:D65)</f>
        <v>12675827</v>
      </c>
      <c r="E755" s="10">
        <f>IF(OR(E252="C",E253="C",E254="C"),"C",SUM(E252:E254))</f>
        <v>4830050</v>
      </c>
      <c r="F755" s="10">
        <f>IF(OR(F252="C",F253="C",F254="C"),"C",SUM(F252:F254))</f>
        <v>8349843</v>
      </c>
      <c r="G755" s="10">
        <f>IF(OR(G252="C",G253="C",G254="C"),"C",SUM(G252:G254))</f>
        <v>4502633</v>
      </c>
      <c r="H755" s="11">
        <f t="shared" si="212"/>
        <v>1.8544356157830317</v>
      </c>
      <c r="I755" s="37">
        <f t="shared" si="213"/>
        <v>38.104417171360893</v>
      </c>
      <c r="J755" s="12">
        <f t="shared" si="214"/>
        <v>1.728728066997236</v>
      </c>
      <c r="K755" s="31">
        <f t="shared" si="215"/>
        <v>41.726428427215829</v>
      </c>
    </row>
    <row r="756" spans="1:11" x14ac:dyDescent="0.2">
      <c r="A756" t="str">
        <f>"QE "&amp;TEXT(A68,"mmm-yy")</f>
        <v>QE Mar-08</v>
      </c>
      <c r="B756">
        <f>B68</f>
        <v>3309</v>
      </c>
      <c r="C756" s="1">
        <f>SUM(C66:C68)/3</f>
        <v>138969.33333333334</v>
      </c>
      <c r="D756" s="36">
        <f>SUM(D66:D68)</f>
        <v>12646506</v>
      </c>
      <c r="E756" s="10">
        <f>IF(OR(E255="C",E256="C",E257="C"),"C",SUM(E255:E257))</f>
        <v>6287057</v>
      </c>
      <c r="F756" s="10">
        <f>IF(OR(F255="C",F256="C",F257="C"),"C",SUM(F255:F257))</f>
        <v>11510629</v>
      </c>
      <c r="G756" s="10">
        <f>IF(OR(G255="C",G256="C",G257="C"),"C",SUM(G255:G257))</f>
        <v>5997569</v>
      </c>
      <c r="H756" s="11">
        <f t="shared" si="212"/>
        <v>1.919215768922375</v>
      </c>
      <c r="I756" s="37">
        <f t="shared" si="213"/>
        <v>49.713786558912005</v>
      </c>
      <c r="J756" s="12">
        <f t="shared" si="214"/>
        <v>1.8308453382878507</v>
      </c>
      <c r="K756" s="31">
        <f t="shared" si="215"/>
        <v>41.997380880427123</v>
      </c>
    </row>
    <row r="757" spans="1:11" x14ac:dyDescent="0.2">
      <c r="A757" t="str">
        <f>"QE "&amp;TEXT(A71,"mmm-yy")</f>
        <v>QE Jun-08</v>
      </c>
      <c r="B757">
        <f>B71</f>
        <v>3226</v>
      </c>
      <c r="C757" s="1">
        <f>SUM(C69:C71)/3</f>
        <v>135686.66666666666</v>
      </c>
      <c r="D757" s="36">
        <f>SUM(D69:D71)</f>
        <v>12345996</v>
      </c>
      <c r="E757" s="10">
        <f>IF(OR(E258="C",E259="C",E260="C"),"C",SUM(E258:E260))</f>
        <v>3985617</v>
      </c>
      <c r="F757" s="10">
        <f>IF(OR(F258="C",F259="C",F260="C"),"C",SUM(F258:F260))</f>
        <v>6398655</v>
      </c>
      <c r="G757" s="10">
        <f>IF(OR(G258="C",G259="C",G260="C"),"C",SUM(G258:G260))</f>
        <v>3487627</v>
      </c>
      <c r="H757" s="11">
        <f t="shared" si="212"/>
        <v>1.8346729739160754</v>
      </c>
      <c r="I757" s="37">
        <f t="shared" si="213"/>
        <v>32.282668810195631</v>
      </c>
      <c r="J757" s="12">
        <f t="shared" si="214"/>
        <v>1.6054364982887217</v>
      </c>
      <c r="K757" s="31">
        <f t="shared" si="215"/>
        <v>42.060343046083901</v>
      </c>
    </row>
    <row r="758" spans="1:11" x14ac:dyDescent="0.2">
      <c r="A758" t="str">
        <f>"QE "&amp;TEXT(A74,"mmm-yy")</f>
        <v>QE Sep-08</v>
      </c>
      <c r="B758">
        <f>B74</f>
        <v>3258</v>
      </c>
      <c r="C758" s="1">
        <f>SUM(C72:C74)/3</f>
        <v>134010.33333333334</v>
      </c>
      <c r="D758" s="36">
        <f>SUM(D72:D74)</f>
        <v>12327629</v>
      </c>
      <c r="E758" s="10">
        <f>IF(OR(E261="C",E262="C",E263="C"),"C",SUM(E261:E263))</f>
        <v>3858146</v>
      </c>
      <c r="F758" s="10">
        <f>IF(OR(F261="C",F262="C",F263="C"),"C",SUM(F261:F263))</f>
        <v>6314838</v>
      </c>
      <c r="G758" s="10">
        <f>IF(OR(G261="C",G262="C",G263="C"),"C",SUM(G261:G263))</f>
        <v>3206610</v>
      </c>
      <c r="H758" s="11">
        <f t="shared" si="212"/>
        <v>1.9693190004397167</v>
      </c>
      <c r="I758" s="37">
        <f t="shared" si="213"/>
        <v>31.296740030057684</v>
      </c>
      <c r="J758" s="12">
        <f t="shared" si="214"/>
        <v>1.6367545447994969</v>
      </c>
      <c r="K758" s="31">
        <f t="shared" si="215"/>
        <v>41.132698997339887</v>
      </c>
    </row>
    <row r="759" spans="1:11" x14ac:dyDescent="0.2">
      <c r="A759" t="str">
        <f>"QE "&amp;TEXT(A77,"mmm-yy")</f>
        <v>QE Dec-08</v>
      </c>
      <c r="B759">
        <f>B77</f>
        <v>3352</v>
      </c>
      <c r="C759" s="1">
        <f>SUM(C75:C77)/3</f>
        <v>141144.33333333334</v>
      </c>
      <c r="D759" s="36">
        <f>SUM(D75:D77)</f>
        <v>12984968</v>
      </c>
      <c r="E759" s="10">
        <f>IF(OR(E264="C",E265="C",E266="C"),"C",SUM(E264:E266))</f>
        <v>4806107</v>
      </c>
      <c r="F759" s="10">
        <f>IF(OR(F264="C",F265="C",F266="C"),"C",SUM(F264:F266))</f>
        <v>8256271</v>
      </c>
      <c r="G759" s="10">
        <f>IF(OR(G264="C",G265="C",G266="C"),"C",SUM(G264:G266))</f>
        <v>4391290</v>
      </c>
      <c r="H759" s="11">
        <f t="shared" si="212"/>
        <v>1.8801470638468423</v>
      </c>
      <c r="I759" s="37">
        <f t="shared" si="213"/>
        <v>37.012852091741777</v>
      </c>
      <c r="J759" s="12">
        <f t="shared" si="214"/>
        <v>1.7178708255975159</v>
      </c>
      <c r="K759" s="31">
        <f t="shared" si="215"/>
        <v>42.107498011137629</v>
      </c>
    </row>
    <row r="760" spans="1:11" x14ac:dyDescent="0.2">
      <c r="A760" t="str">
        <f>"QE "&amp;TEXT(A80,"mmm-yy")</f>
        <v>QE Mar-09</v>
      </c>
      <c r="B760">
        <f>B80</f>
        <v>3355</v>
      </c>
      <c r="C760" s="1">
        <f>SUM(C78:C80)/3</f>
        <v>142940.66666666666</v>
      </c>
      <c r="D760" s="36">
        <f>SUM(D78:D80)</f>
        <v>12864602</v>
      </c>
      <c r="E760" s="10">
        <f>IF(OR(E267="C",E268="C",E269="C"),"C",SUM(E267:E269))</f>
        <v>6001381</v>
      </c>
      <c r="F760" s="10">
        <f>IF(OR(F267="C",F268="C",F269="C"),"C",SUM(F267:F269))</f>
        <v>10727498</v>
      </c>
      <c r="G760" s="10">
        <f>IF(OR(G267="C",G268="C",G269="C"),"C",SUM(G267:G269))</f>
        <v>5471199</v>
      </c>
      <c r="H760" s="11">
        <f t="shared" si="212"/>
        <v>1.9607215895455457</v>
      </c>
      <c r="I760" s="37">
        <f t="shared" si="213"/>
        <v>46.650343321930983</v>
      </c>
      <c r="J760" s="12">
        <f t="shared" si="214"/>
        <v>1.7875049092867126</v>
      </c>
      <c r="K760" s="31">
        <f t="shared" si="215"/>
        <v>42.605265772478887</v>
      </c>
    </row>
    <row r="761" spans="1:11" x14ac:dyDescent="0.2">
      <c r="A761" t="str">
        <f>"QE "&amp;TEXT(A83,"mmm-yy")</f>
        <v>QE Jun-09</v>
      </c>
      <c r="B761">
        <f>B83</f>
        <v>3249</v>
      </c>
      <c r="C761" s="1">
        <f>SUM(C81:C83)/3</f>
        <v>138709</v>
      </c>
      <c r="D761" s="36">
        <f>SUM(D81:D83)</f>
        <v>12621084</v>
      </c>
      <c r="E761" s="10">
        <f>IF(OR(E270="C",E271="C",E272="C"),"C",SUM(E270:E272))</f>
        <v>3932123</v>
      </c>
      <c r="F761" s="10">
        <f>IF(OR(F270="C",F271="C",F272="C"),"C",SUM(F270:F272))</f>
        <v>6420895</v>
      </c>
      <c r="G761" s="10">
        <f>IF(OR(G270="C",G271="C",G272="C"),"C",SUM(G270:G272))</f>
        <v>3437925</v>
      </c>
      <c r="H761" s="11">
        <f t="shared" si="212"/>
        <v>1.8676658158627661</v>
      </c>
      <c r="I761" s="37">
        <f t="shared" si="213"/>
        <v>31.155192374918034</v>
      </c>
      <c r="J761" s="12">
        <f t="shared" si="214"/>
        <v>1.6329334051859516</v>
      </c>
      <c r="K761" s="31">
        <f t="shared" si="215"/>
        <v>42.692828562634659</v>
      </c>
    </row>
    <row r="762" spans="1:11" x14ac:dyDescent="0.2">
      <c r="A762" t="str">
        <f>"QE "&amp;TEXT(A86,"mmm-yy")</f>
        <v>QE Sep-09</v>
      </c>
      <c r="B762">
        <f>B86</f>
        <v>3275</v>
      </c>
      <c r="C762" s="1">
        <f>SUM(C84:C86)/3</f>
        <v>137034.33333333334</v>
      </c>
      <c r="D762" s="36">
        <f>SUM(D84:D86)</f>
        <v>12605889</v>
      </c>
      <c r="E762" s="10">
        <f>IF(OR(E273="C",E274="C",E275="C"),"C",SUM(E273:E275))</f>
        <v>3831359</v>
      </c>
      <c r="F762" s="10">
        <f>IF(OR(F273="C",F274="C",F275="C"),"C",SUM(F273:F275))</f>
        <v>6448076</v>
      </c>
      <c r="G762" s="10">
        <f>IF(OR(G273="C",G274="C",G275="C"),"C",SUM(G273:G275))</f>
        <v>3284498</v>
      </c>
      <c r="H762" s="11">
        <f t="shared" si="212"/>
        <v>1.9631846327810216</v>
      </c>
      <c r="I762" s="37">
        <f t="shared" si="213"/>
        <v>30.393405812156523</v>
      </c>
      <c r="J762" s="12">
        <f t="shared" si="214"/>
        <v>1.6829735871788574</v>
      </c>
      <c r="K762" s="31">
        <f t="shared" si="215"/>
        <v>41.842544529262092</v>
      </c>
    </row>
    <row r="763" spans="1:11" x14ac:dyDescent="0.2">
      <c r="A763" t="str">
        <f>"QE "&amp;TEXT(A89,"mmm-yy")</f>
        <v>QE Dec-09</v>
      </c>
      <c r="B763">
        <f>B89</f>
        <v>3348</v>
      </c>
      <c r="C763" s="1">
        <f>SUM(C87:C89)/3</f>
        <v>143778</v>
      </c>
      <c r="D763" s="36">
        <f>SUM(D87:D89)</f>
        <v>13227545</v>
      </c>
      <c r="E763" s="10">
        <f>IF(OR(E276="C",E277="C",E278="C"),"C",SUM(E276:E278))</f>
        <v>4885693</v>
      </c>
      <c r="F763" s="10">
        <f>IF(OR(F276="C",F277="C",F278="C"),"C",SUM(F276:F278))</f>
        <v>8417193</v>
      </c>
      <c r="G763" s="10">
        <f>IF(OR(G276="C",G277="C",G278="C"),"C",SUM(G276:G278))</f>
        <v>4504564</v>
      </c>
      <c r="H763" s="11">
        <f t="shared" si="212"/>
        <v>1.8685921656346762</v>
      </c>
      <c r="I763" s="37">
        <f t="shared" si="213"/>
        <v>36.935750360327631</v>
      </c>
      <c r="J763" s="12">
        <f t="shared" si="214"/>
        <v>1.7228247865758246</v>
      </c>
      <c r="K763" s="31">
        <f t="shared" si="215"/>
        <v>42.944444444444443</v>
      </c>
    </row>
    <row r="764" spans="1:11" x14ac:dyDescent="0.2">
      <c r="A764" t="str">
        <f>"QE "&amp;TEXT(A92,"mmm-yy")</f>
        <v>QE Mar-10</v>
      </c>
      <c r="B764">
        <f>B92</f>
        <v>3345</v>
      </c>
      <c r="C764" s="1">
        <f>SUM(C90:C92)/3</f>
        <v>145342.33333333334</v>
      </c>
      <c r="D764" s="36">
        <f>SUM(D90:D92)</f>
        <v>13080931</v>
      </c>
      <c r="E764" s="10">
        <f>IF(OR(E279="C",E280="C",E281="C"),"C",SUM(E279:E281))</f>
        <v>6173081</v>
      </c>
      <c r="F764" s="10">
        <f>IF(OR(F279="C",F280="C",F281="C"),"C",SUM(F279:F281))</f>
        <v>11038540</v>
      </c>
      <c r="G764" s="10">
        <f>IF(OR(G279="C",G280="C",G281="C"),"C",SUM(G279:G281))</f>
        <v>5662736</v>
      </c>
      <c r="H764" s="11">
        <f t="shared" si="212"/>
        <v>1.9493297939370651</v>
      </c>
      <c r="I764" s="37">
        <f t="shared" si="213"/>
        <v>47.191449905209346</v>
      </c>
      <c r="J764" s="12">
        <f t="shared" si="214"/>
        <v>1.7881735230754303</v>
      </c>
      <c r="K764" s="31">
        <f t="shared" si="215"/>
        <v>43.450622820129553</v>
      </c>
    </row>
    <row r="765" spans="1:11" x14ac:dyDescent="0.2">
      <c r="A765" t="str">
        <f>"QE "&amp;TEXT(A95,"mmm-yy")</f>
        <v>QE Jun-10</v>
      </c>
      <c r="B765">
        <f>B95</f>
        <v>3204</v>
      </c>
      <c r="C765" s="1">
        <f>SUM(C93:C95)/3</f>
        <v>140844.33333333334</v>
      </c>
      <c r="D765" s="36">
        <f>SUM(D93:D95)</f>
        <v>12816162</v>
      </c>
      <c r="E765" s="10">
        <f>IF(OR(E282="C",E283="C",E284="C"),"C",SUM(E282:E284))</f>
        <v>3950327</v>
      </c>
      <c r="F765" s="10">
        <f>IF(OR(F282="C",F283="C",F284="C"),"C",SUM(F282:F284))</f>
        <v>6433216</v>
      </c>
      <c r="G765" s="10">
        <f>IF(OR(G282="C",G283="C",G284="C"),"C",SUM(G282:G284))</f>
        <v>3396327</v>
      </c>
      <c r="H765" s="11">
        <f t="shared" si="212"/>
        <v>1.8941686121507146</v>
      </c>
      <c r="I765" s="37">
        <f t="shared" si="213"/>
        <v>30.823010820244001</v>
      </c>
      <c r="J765" s="12">
        <f t="shared" si="214"/>
        <v>1.6285274611443559</v>
      </c>
      <c r="K765" s="31">
        <f t="shared" si="215"/>
        <v>43.958905534748233</v>
      </c>
    </row>
    <row r="766" spans="1:11" x14ac:dyDescent="0.2">
      <c r="A766" t="str">
        <f>"QE "&amp;TEXT(A98,"mmm-yy")</f>
        <v>QE Sep-10</v>
      </c>
      <c r="B766">
        <f>B98</f>
        <v>3231</v>
      </c>
      <c r="C766" s="1">
        <f>SUM(C96:C98)/3</f>
        <v>138296.66666666666</v>
      </c>
      <c r="D766" s="36">
        <f>SUM(D96:D98)</f>
        <v>12722934</v>
      </c>
      <c r="E766" s="10">
        <f>IF(OR(E285="C",E286="C",E287="C"),"C",SUM(E285:E287))</f>
        <v>3863831</v>
      </c>
      <c r="F766" s="10">
        <f>IF(OR(F285="C",F286="C",F287="C"),"C",SUM(F285:F287))</f>
        <v>6424593</v>
      </c>
      <c r="G766" s="10">
        <f>IF(OR(G285="C",G286="C",G287="C"),"C",SUM(G285:G287))</f>
        <v>3251144</v>
      </c>
      <c r="H766" s="11">
        <f t="shared" si="212"/>
        <v>1.9761022581589742</v>
      </c>
      <c r="I766" s="37">
        <f t="shared" si="213"/>
        <v>30.369024943460367</v>
      </c>
      <c r="J766" s="12">
        <f t="shared" si="214"/>
        <v>1.6627520717132815</v>
      </c>
      <c r="K766" s="31">
        <f t="shared" si="215"/>
        <v>42.803053750128953</v>
      </c>
    </row>
    <row r="767" spans="1:11" x14ac:dyDescent="0.2">
      <c r="A767" t="str">
        <f>"QE "&amp;TEXT(A101,"mmm-yy")</f>
        <v>QE Dec-10</v>
      </c>
      <c r="B767">
        <f>B101</f>
        <v>3317</v>
      </c>
      <c r="C767" s="1">
        <f>SUM(C99:C101)/3</f>
        <v>144206.66666666666</v>
      </c>
      <c r="D767" s="36">
        <f>SUM(D99:D101)</f>
        <v>13266841</v>
      </c>
      <c r="E767" s="10">
        <f>IF(OR(E288="C",E289="C",E290="C"),"C",SUM(E288:E290))</f>
        <v>4917078</v>
      </c>
      <c r="F767" s="10">
        <f>IF(OR(F288="C",F289="C",F290="C"),"C",SUM(F288:F290))</f>
        <v>8350235</v>
      </c>
      <c r="G767" s="10">
        <f>IF(OR(G288="C",G289="C",G290="C"),"C",SUM(G288:G290))</f>
        <v>4435877</v>
      </c>
      <c r="H767" s="11">
        <f t="shared" si="212"/>
        <v>1.8824315913177936</v>
      </c>
      <c r="I767" s="37">
        <f t="shared" si="213"/>
        <v>37.062914977273039</v>
      </c>
      <c r="J767" s="12">
        <f t="shared" si="214"/>
        <v>1.6982108073127984</v>
      </c>
      <c r="K767" s="31">
        <f t="shared" si="215"/>
        <v>43.475027635413525</v>
      </c>
    </row>
    <row r="768" spans="1:11" x14ac:dyDescent="0.2">
      <c r="A768" t="str">
        <f>"QE "&amp;TEXT(A104,"mmm-yy")</f>
        <v>QE Mar-11</v>
      </c>
      <c r="B768">
        <f>B104</f>
        <v>3259</v>
      </c>
      <c r="C768" s="1">
        <f>SUM(C102:C104)/3</f>
        <v>143179.66666666666</v>
      </c>
      <c r="D768" s="36">
        <f>SUM(D102:D104)</f>
        <v>12882737</v>
      </c>
      <c r="E768" s="10">
        <f>IF(OR(E291="C",E292="C",E293="C"),"C",SUM(E291:E293))</f>
        <v>5983881</v>
      </c>
      <c r="F768" s="10">
        <f>IF(OR(F291="C",F292="C",F293="C"),"C",SUM(F291:F293))</f>
        <v>10706192</v>
      </c>
      <c r="G768" s="10">
        <f>IF(OR(G291="C",G292="C",G293="C"),"C",SUM(G291:G293))</f>
        <v>5451372</v>
      </c>
      <c r="H768" s="11">
        <f t="shared" ref="H768:H791" si="216">IF(OR(F768="C",G768="C"),"C",F768/G768)</f>
        <v>1.963944489570699</v>
      </c>
      <c r="I768" s="37">
        <f t="shared" ref="I768:I791" si="217">IF(D768=0,"-",IF(E768="C","C",100*E768/D768))</f>
        <v>46.448833039128253</v>
      </c>
      <c r="J768" s="12">
        <f t="shared" ref="J768:J791" si="218">IF(OR(F768="C",E768="C"),"C",F768/E768)</f>
        <v>1.7891719437602451</v>
      </c>
      <c r="K768" s="31">
        <f t="shared" ref="K768:K791" si="219">C768/B768</f>
        <v>43.933619719750432</v>
      </c>
    </row>
    <row r="769" spans="1:11" x14ac:dyDescent="0.2">
      <c r="A769" t="str">
        <f>"QE "&amp;TEXT(A107,"mmm-yy")</f>
        <v>QE Jun-11</v>
      </c>
      <c r="B769">
        <f>B107</f>
        <v>3133</v>
      </c>
      <c r="C769" s="1">
        <f>SUM(C105:C107)/3</f>
        <v>136198</v>
      </c>
      <c r="D769" s="36">
        <f>SUM(D105:D107)</f>
        <v>12392860</v>
      </c>
      <c r="E769" s="10">
        <f>IF(OR(E294="C",E295="C",E296="C"),"C",SUM(E294:E296))</f>
        <v>3929539</v>
      </c>
      <c r="F769" s="10">
        <f>IF(OR(F294="C",F295="C",F296="C"),"C",SUM(F294:F296))</f>
        <v>6349850</v>
      </c>
      <c r="G769" s="10">
        <f>IF(OR(G294="C",G295="C",G296="C"),"C",SUM(G294:G296))</f>
        <v>3265482</v>
      </c>
      <c r="H769" s="11">
        <f t="shared" si="216"/>
        <v>1.9445368248852697</v>
      </c>
      <c r="I769" s="37">
        <f t="shared" si="217"/>
        <v>31.708088367011328</v>
      </c>
      <c r="J769" s="12">
        <f t="shared" si="218"/>
        <v>1.6159274663007543</v>
      </c>
      <c r="K769" s="31">
        <f t="shared" si="219"/>
        <v>43.472071496967764</v>
      </c>
    </row>
    <row r="770" spans="1:11" x14ac:dyDescent="0.2">
      <c r="A770" t="str">
        <f>"QE "&amp;TEXT(A110,"mmm-yy")</f>
        <v>QE Sep-11</v>
      </c>
      <c r="B770">
        <f>B110</f>
        <v>3194</v>
      </c>
      <c r="C770" s="1">
        <f>SUM(C108:C110)/3</f>
        <v>135898.33333333334</v>
      </c>
      <c r="D770" s="36">
        <f>SUM(D108:D110)</f>
        <v>12500333</v>
      </c>
      <c r="E770" s="10">
        <f>IF(OR(E297="C",E298="C",E299="C"),"C",SUM(E297:E299))</f>
        <v>4000951</v>
      </c>
      <c r="F770" s="10">
        <f>IF(OR(F297="C",F298="C",F299="C"),"C",SUM(F297:F299))</f>
        <v>6643830</v>
      </c>
      <c r="G770" s="10">
        <f>IF(OR(G297="C",G298="C",G299="C"),"C",SUM(G297:G299))</f>
        <v>3309997</v>
      </c>
      <c r="H770" s="11">
        <f t="shared" si="216"/>
        <v>2.0072012149859955</v>
      </c>
      <c r="I770" s="37">
        <f t="shared" si="217"/>
        <v>32.006755340037742</v>
      </c>
      <c r="J770" s="12">
        <f t="shared" si="218"/>
        <v>1.6605627012177855</v>
      </c>
      <c r="K770" s="31">
        <f t="shared" si="219"/>
        <v>42.548006679190152</v>
      </c>
    </row>
    <row r="771" spans="1:11" x14ac:dyDescent="0.2">
      <c r="A771" t="str">
        <f>"QE "&amp;TEXT(A113,"mmm-yy")</f>
        <v>QE Dec-11</v>
      </c>
      <c r="B771">
        <f>B113</f>
        <v>3247</v>
      </c>
      <c r="C771" s="1">
        <f>SUM(C111:C113)/3</f>
        <v>140373.33333333334</v>
      </c>
      <c r="D771" s="36">
        <f>SUM(D111:D113)</f>
        <v>12914317</v>
      </c>
      <c r="E771" s="10">
        <f>IF(OR(E300="C",E301="C",E302="C"),"C",SUM(E300:E302))</f>
        <v>4845610</v>
      </c>
      <c r="F771" s="10">
        <f>IF(OR(F300="C",F301="C",F302="C"),"C",SUM(F300:F302))</f>
        <v>8316139</v>
      </c>
      <c r="G771" s="10">
        <f>IF(OR(G300="C",G301="C",G302="C"),"C",SUM(G300:G302))</f>
        <v>4346073</v>
      </c>
      <c r="H771" s="11">
        <f t="shared" si="216"/>
        <v>1.9134835056843269</v>
      </c>
      <c r="I771" s="37">
        <f t="shared" si="217"/>
        <v>37.521225474022359</v>
      </c>
      <c r="J771" s="12">
        <f t="shared" si="218"/>
        <v>1.7162212807056283</v>
      </c>
      <c r="K771" s="31">
        <f t="shared" si="219"/>
        <v>43.23170105738631</v>
      </c>
    </row>
    <row r="772" spans="1:11" x14ac:dyDescent="0.2">
      <c r="A772" t="str">
        <f>"QE "&amp;TEXT(A116,"mmm-yy")</f>
        <v>QE Mar-12</v>
      </c>
      <c r="B772">
        <f>B116</f>
        <v>3234</v>
      </c>
      <c r="C772" s="1">
        <f>SUM(C114:C116)/3</f>
        <v>141201.33333333334</v>
      </c>
      <c r="D772" s="36">
        <f>SUM(D114:D116)</f>
        <v>12849322</v>
      </c>
      <c r="E772" s="10">
        <f>IF(OR(E303="C",E304="C",E305="C"),"C",SUM(E303:E305))</f>
        <v>5852486</v>
      </c>
      <c r="F772" s="10">
        <f>IF(OR(F303="C",F304="C",F305="C"),"C",SUM(F303:F305))</f>
        <v>10431862</v>
      </c>
      <c r="G772" s="10">
        <f>IF(OR(G303="C",G304="C",G305="C"),"C",SUM(G303:G305))</f>
        <v>5362943</v>
      </c>
      <c r="H772" s="11">
        <f t="shared" si="216"/>
        <v>1.9451748787932297</v>
      </c>
      <c r="I772" s="37">
        <f t="shared" si="217"/>
        <v>45.547041314709055</v>
      </c>
      <c r="J772" s="12">
        <f t="shared" si="218"/>
        <v>1.7824668012875213</v>
      </c>
      <c r="K772" s="31">
        <f t="shared" si="219"/>
        <v>43.661513090084519</v>
      </c>
    </row>
    <row r="773" spans="1:11" x14ac:dyDescent="0.2">
      <c r="A773" t="str">
        <f>"QE "&amp;TEXT(A119,"mmm-yy")</f>
        <v>QE Jun-12</v>
      </c>
      <c r="B773">
        <f>B119</f>
        <v>3111</v>
      </c>
      <c r="C773" s="1">
        <f>SUM(C117:C119)/3</f>
        <v>136982</v>
      </c>
      <c r="D773" s="36">
        <f>SUM(D117:D119)</f>
        <v>12463886</v>
      </c>
      <c r="E773" s="10">
        <f>IF(OR(E306="C",E307="C",E308="C"),"C",SUM(E306:E308))</f>
        <v>3874192</v>
      </c>
      <c r="F773" s="10">
        <f>IF(OR(F306="C",F307="C",F308="C"),"C",SUM(F306:F308))</f>
        <v>6359802</v>
      </c>
      <c r="G773" s="10">
        <f>IF(OR(G306="C",G307="C",G308="C"),"C",SUM(G306:G308))</f>
        <v>3297114</v>
      </c>
      <c r="H773" s="11">
        <f t="shared" si="216"/>
        <v>1.9288996376831373</v>
      </c>
      <c r="I773" s="37">
        <f t="shared" si="217"/>
        <v>31.083339497809913</v>
      </c>
      <c r="J773" s="12">
        <f t="shared" si="218"/>
        <v>1.6415815220309165</v>
      </c>
      <c r="K773" s="31">
        <f t="shared" si="219"/>
        <v>44.03150112504018</v>
      </c>
    </row>
    <row r="774" spans="1:11" x14ac:dyDescent="0.2">
      <c r="A774" t="str">
        <f>"QE "&amp;TEXT(A122,"mmm-yy")</f>
        <v>QE Sep-12</v>
      </c>
      <c r="B774">
        <f>B122</f>
        <v>3155</v>
      </c>
      <c r="C774" s="1">
        <f>SUM(C120:C122)/3</f>
        <v>134219.33333333334</v>
      </c>
      <c r="D774" s="36">
        <f>SUM(D120:D122)</f>
        <v>12346960</v>
      </c>
      <c r="E774" s="10">
        <f>IF(OR(E309="C",E310="C",E311="C"),"C",SUM(E309:E311))</f>
        <v>3718830</v>
      </c>
      <c r="F774" s="10">
        <f>IF(OR(F309="C",F310="C",F311="C"),"C",SUM(F309:F311))</f>
        <v>6212424</v>
      </c>
      <c r="G774" s="10">
        <f>IF(OR(G309="C",G310="C",G311="C"),"C",SUM(G309:G311))</f>
        <v>3088384</v>
      </c>
      <c r="H774" s="11">
        <f t="shared" si="216"/>
        <v>2.0115451964522548</v>
      </c>
      <c r="I774" s="37">
        <f t="shared" si="217"/>
        <v>30.1193978112831</v>
      </c>
      <c r="J774" s="12">
        <f t="shared" si="218"/>
        <v>1.6705318608271957</v>
      </c>
      <c r="K774" s="31">
        <f t="shared" si="219"/>
        <v>42.54178552562071</v>
      </c>
    </row>
    <row r="775" spans="1:11" x14ac:dyDescent="0.2">
      <c r="A775" t="str">
        <f>"QE "&amp;TEXT(A125,"mmm-yy")</f>
        <v>QE Dec-12</v>
      </c>
      <c r="B775">
        <f>B125</f>
        <v>3214</v>
      </c>
      <c r="C775" s="1">
        <f>SUM(C123:C125)/3</f>
        <v>139942.66666666666</v>
      </c>
      <c r="D775" s="36">
        <f>SUM(D123:D125)</f>
        <v>12874734</v>
      </c>
      <c r="E775" s="10">
        <f>IF(OR(E312="C",E313="C",E314="C"),"C",SUM(E312:E314))</f>
        <v>4844248</v>
      </c>
      <c r="F775" s="10">
        <f>IF(OR(F312="C",F313="C",F314="C"),"C",SUM(F312:F314))</f>
        <v>8433924</v>
      </c>
      <c r="G775" s="10">
        <f>IF(OR(G312="C",G313="C",G314="C"),"C",SUM(G312:G314))</f>
        <v>4410909</v>
      </c>
      <c r="H775" s="11">
        <f t="shared" si="216"/>
        <v>1.9120603032164118</v>
      </c>
      <c r="I775" s="37">
        <f t="shared" si="217"/>
        <v>37.626004545025943</v>
      </c>
      <c r="J775" s="12">
        <f t="shared" si="218"/>
        <v>1.7410182137660994</v>
      </c>
      <c r="K775" s="31">
        <f t="shared" si="219"/>
        <v>43.54158888197469</v>
      </c>
    </row>
    <row r="776" spans="1:11" x14ac:dyDescent="0.2">
      <c r="A776" t="str">
        <f>"QE "&amp;TEXT(A128,"mmm-yy")</f>
        <v>QE Mar-13</v>
      </c>
      <c r="B776">
        <f>B128</f>
        <v>3223</v>
      </c>
      <c r="C776" s="1">
        <f>SUM(C126:C128)/3</f>
        <v>140527.33333333334</v>
      </c>
      <c r="D776" s="36">
        <f>SUM(D126:D128)</f>
        <v>12647698</v>
      </c>
      <c r="E776" s="10">
        <f>IF(OR(E315="C",E316="C",E317="C"),"C",SUM(E315:E317))</f>
        <v>5977353</v>
      </c>
      <c r="F776" s="10">
        <f>IF(OR(F315="C",F316="C",F317="C"),"C",SUM(F315:F317))</f>
        <v>10799628</v>
      </c>
      <c r="G776" s="10">
        <f>IF(OR(G315="C",G316="C",G317="C"),"C",SUM(G315:G317))</f>
        <v>5466824</v>
      </c>
      <c r="H776" s="11">
        <f t="shared" si="216"/>
        <v>1.9754848518993844</v>
      </c>
      <c r="I776" s="37">
        <f t="shared" si="217"/>
        <v>47.260402644022655</v>
      </c>
      <c r="J776" s="12">
        <f t="shared" si="218"/>
        <v>1.8067576065860591</v>
      </c>
      <c r="K776" s="31">
        <f t="shared" si="219"/>
        <v>43.601406557037961</v>
      </c>
    </row>
    <row r="777" spans="1:11" x14ac:dyDescent="0.2">
      <c r="A777" t="str">
        <f>"QE "&amp;TEXT(A131,"mmm-yy")</f>
        <v>QE Jun-13</v>
      </c>
      <c r="B777">
        <f>B131</f>
        <v>3118</v>
      </c>
      <c r="C777" s="1">
        <f>SUM(C129:C131)/3</f>
        <v>137133.66666666666</v>
      </c>
      <c r="D777" s="36">
        <f>SUM(D129:D131)</f>
        <v>12478112</v>
      </c>
      <c r="E777" s="10">
        <f>IF(OR(E318="C",E319="C",E320="C"),"C",SUM(E318:E320))</f>
        <v>4004287</v>
      </c>
      <c r="F777" s="10">
        <f>IF(OR(F318="C",F319="C",F320="C"),"C",SUM(F318:F320))</f>
        <v>6523521</v>
      </c>
      <c r="G777" s="10">
        <f>IF(OR(G318="C",G319="C",G320="C"),"C",SUM(G318:G320))</f>
        <v>3392966</v>
      </c>
      <c r="H777" s="11">
        <f t="shared" si="216"/>
        <v>1.9226602919097922</v>
      </c>
      <c r="I777" s="37">
        <f t="shared" si="217"/>
        <v>32.090487727630588</v>
      </c>
      <c r="J777" s="12">
        <f t="shared" si="218"/>
        <v>1.629134225393934</v>
      </c>
      <c r="K777" s="31">
        <f t="shared" si="219"/>
        <v>43.981291426127854</v>
      </c>
    </row>
    <row r="778" spans="1:11" x14ac:dyDescent="0.2">
      <c r="A778" t="str">
        <f>"QE "&amp;TEXT(A134,"mmm-yy")</f>
        <v>QE Sep-13</v>
      </c>
      <c r="B778">
        <f>B134</f>
        <v>3151</v>
      </c>
      <c r="C778" s="1">
        <f>SUM(C132:C134)/3</f>
        <v>134531.66666666666</v>
      </c>
      <c r="D778" s="36">
        <f>SUM(D132:D134)</f>
        <v>12375696</v>
      </c>
      <c r="E778" s="10">
        <f>IF(OR(E321="C",E322="C",E323="C"),"C",SUM(E321:E323))</f>
        <v>3963970</v>
      </c>
      <c r="F778" s="10">
        <f>IF(OR(F321="C",F322="C",F323="C"),"C",SUM(F321:F323))</f>
        <v>6629693</v>
      </c>
      <c r="G778" s="10">
        <f>IF(OR(G321="C",G322="C",G323="C"),"C",SUM(G321:G323))</f>
        <v>3271596</v>
      </c>
      <c r="H778" s="11">
        <f t="shared" si="216"/>
        <v>2.0264400005379639</v>
      </c>
      <c r="I778" s="37">
        <f t="shared" si="217"/>
        <v>32.030279347521144</v>
      </c>
      <c r="J778" s="12">
        <f t="shared" si="218"/>
        <v>1.6724881873475328</v>
      </c>
      <c r="K778" s="31">
        <f t="shared" si="219"/>
        <v>42.694911668253461</v>
      </c>
    </row>
    <row r="779" spans="1:11" x14ac:dyDescent="0.2">
      <c r="A779" t="str">
        <f>"QE "&amp;TEXT(A137,"mmm-yy")</f>
        <v>QE Dec-13</v>
      </c>
      <c r="B779">
        <f>B137</f>
        <v>3228</v>
      </c>
      <c r="C779" s="1">
        <f>SUM(C135:C137)/3</f>
        <v>141025.33333333334</v>
      </c>
      <c r="D779" s="36">
        <f>SUM(D135:D137)</f>
        <v>12974286</v>
      </c>
      <c r="E779" s="10">
        <f>IF(OR(E324="C",E325="C",E326="C"),"C",SUM(E324:E326))</f>
        <v>5096410</v>
      </c>
      <c r="F779" s="10">
        <f>IF(OR(F324="C",F325="C",F326="C"),"C",SUM(F324:F326))</f>
        <v>8756806</v>
      </c>
      <c r="G779" s="10">
        <f>IF(OR(G324="C",G325="C",G326="C"),"C",SUM(G324:G326))</f>
        <v>4517904</v>
      </c>
      <c r="H779" s="11">
        <f t="shared" si="216"/>
        <v>1.9382452570926696</v>
      </c>
      <c r="I779" s="37">
        <f t="shared" si="217"/>
        <v>39.280851370164029</v>
      </c>
      <c r="J779" s="12">
        <f t="shared" si="218"/>
        <v>1.7182302836702699</v>
      </c>
      <c r="K779" s="31">
        <f t="shared" si="219"/>
        <v>43.688145394465103</v>
      </c>
    </row>
    <row r="780" spans="1:11" x14ac:dyDescent="0.2">
      <c r="A780" t="str">
        <f>"QE "&amp;TEXT(A140,"mmm-yy")</f>
        <v>QE Mar-14</v>
      </c>
      <c r="B780">
        <f>B140</f>
        <v>3212</v>
      </c>
      <c r="C780" s="1">
        <f>SUM(C138:C140)/3</f>
        <v>141914.33333333334</v>
      </c>
      <c r="D780" s="36">
        <f>SUM(D138:D140)</f>
        <v>12772354</v>
      </c>
      <c r="E780" s="10">
        <f>IF(OR(E327="C",E328="C",E329="C"),"C",SUM(E327:E329))</f>
        <v>6221534</v>
      </c>
      <c r="F780" s="10">
        <f>IF(OR(F327="C",F328="C",F329="C"),"C",SUM(F327:F329))</f>
        <v>11216790</v>
      </c>
      <c r="G780" s="10">
        <f>IF(OR(G327="C",G328="C",G329="C"),"C",SUM(G327:G329))</f>
        <v>5540590</v>
      </c>
      <c r="H780" s="11">
        <f t="shared" si="216"/>
        <v>2.024475732728825</v>
      </c>
      <c r="I780" s="37">
        <f t="shared" si="217"/>
        <v>48.710942399498165</v>
      </c>
      <c r="J780" s="12">
        <f t="shared" si="218"/>
        <v>1.8028978062323537</v>
      </c>
      <c r="K780" s="31">
        <f t="shared" si="219"/>
        <v>44.182544624325452</v>
      </c>
    </row>
    <row r="781" spans="1:11" x14ac:dyDescent="0.2">
      <c r="A781" t="str">
        <f>"QE "&amp;TEXT(A143,"mmm-yy")</f>
        <v>QE Jun-14</v>
      </c>
      <c r="B781">
        <f>B143</f>
        <v>3103</v>
      </c>
      <c r="C781" s="1">
        <f>SUM(C141:C143)/3</f>
        <v>137808</v>
      </c>
      <c r="D781" s="36">
        <f>SUM(D141:D143)</f>
        <v>12539503</v>
      </c>
      <c r="E781" s="10">
        <f>IF(OR(E330="C",E331="C",E332="C"),"C",SUM(E330:E332))</f>
        <v>4304537</v>
      </c>
      <c r="F781" s="10">
        <f>IF(OR(F330="C",F331="C",F332="C"),"C",SUM(F330:F332))</f>
        <v>7106771</v>
      </c>
      <c r="G781" s="10">
        <f>IF(OR(G330="C",G331="C",G332="C"),"C",SUM(G330:G332))</f>
        <v>3556729</v>
      </c>
      <c r="H781" s="11">
        <f t="shared" si="216"/>
        <v>1.9981199017411784</v>
      </c>
      <c r="I781" s="37">
        <f t="shared" si="217"/>
        <v>34.327811875797629</v>
      </c>
      <c r="J781" s="12">
        <f t="shared" si="218"/>
        <v>1.6509954496848325</v>
      </c>
      <c r="K781" s="31">
        <f t="shared" si="219"/>
        <v>44.411214953271028</v>
      </c>
    </row>
    <row r="782" spans="1:11" x14ac:dyDescent="0.2">
      <c r="A782" t="str">
        <f>"QE "&amp;TEXT(A146,"mmm-yy")</f>
        <v>QE Sep-14</v>
      </c>
      <c r="B782">
        <f>B146</f>
        <v>3103</v>
      </c>
      <c r="C782" s="1">
        <f>SUM(C144:C146)/3</f>
        <v>134478.66666666666</v>
      </c>
      <c r="D782" s="36">
        <f>SUM(D144:D146)</f>
        <v>12371555</v>
      </c>
      <c r="E782" s="10">
        <f>IF(OR(E333="C",E334="C",E335="C"),"C",SUM(E333:E335))</f>
        <v>4139772</v>
      </c>
      <c r="F782" s="10">
        <f>IF(OR(F333="C",F334="C",F335="C"),"C",SUM(F333:F335))</f>
        <v>6934634</v>
      </c>
      <c r="G782" s="10">
        <f>IF(OR(G333="C",G334="C",G335="C"),"C",SUM(G333:G335))</f>
        <v>3302386</v>
      </c>
      <c r="H782" s="11">
        <f t="shared" si="216"/>
        <v>2.0998859612413572</v>
      </c>
      <c r="I782" s="37">
        <f t="shared" si="217"/>
        <v>33.462018315401743</v>
      </c>
      <c r="J782" s="12">
        <f t="shared" si="218"/>
        <v>1.6751246203897219</v>
      </c>
      <c r="K782" s="31">
        <f t="shared" si="219"/>
        <v>43.338274787839723</v>
      </c>
    </row>
    <row r="783" spans="1:11" x14ac:dyDescent="0.2">
      <c r="A783" t="str">
        <f>"QE "&amp;TEXT(A149,"mmm-yy")</f>
        <v>QE Dec-14</v>
      </c>
      <c r="B783">
        <f>B149</f>
        <v>3186</v>
      </c>
      <c r="C783" s="1">
        <f>SUM(C147:C149)/3</f>
        <v>140190.66666666666</v>
      </c>
      <c r="D783" s="36">
        <f>SUM(D147:D149)</f>
        <v>12897351</v>
      </c>
      <c r="E783" s="10">
        <f>IF(OR(E336="C",E337="C",E338="C"),"C",SUM(E336:E338))</f>
        <v>5399562</v>
      </c>
      <c r="F783" s="10">
        <f>IF(OR(F336="C",F337="C",F338="C"),"C",SUM(F336:F338))</f>
        <v>9352760</v>
      </c>
      <c r="G783" s="10">
        <f>IF(OR(G336="C",G337="C",G338="C"),"C",SUM(G336:G338))</f>
        <v>4703444</v>
      </c>
      <c r="H783" s="11">
        <f t="shared" si="216"/>
        <v>1.988491837045365</v>
      </c>
      <c r="I783" s="37">
        <f t="shared" si="217"/>
        <v>41.865666833445097</v>
      </c>
      <c r="J783" s="12">
        <f t="shared" si="218"/>
        <v>1.732133087831939</v>
      </c>
      <c r="K783" s="31">
        <f t="shared" si="219"/>
        <v>44.002092487968191</v>
      </c>
    </row>
    <row r="784" spans="1:11" x14ac:dyDescent="0.2">
      <c r="A784" t="str">
        <f>"QE "&amp;TEXT(A152,"mmm-yy")</f>
        <v>QE Mar-15</v>
      </c>
      <c r="B784">
        <f>B152</f>
        <v>3182</v>
      </c>
      <c r="C784" s="1">
        <f>SUM(C150:C152)/3</f>
        <v>141029.66666666666</v>
      </c>
      <c r="D784" s="36">
        <f>SUM(D150:D152)</f>
        <v>12692360</v>
      </c>
      <c r="E784" s="10">
        <f>IF(OR(E339="C",E340="C",E341="C"),"C",SUM(E339:E341))</f>
        <v>6535270</v>
      </c>
      <c r="F784" s="10">
        <f>IF(OR(F339="C",F340="C",F341="C"),"C",SUM(F339:F341))</f>
        <v>11822573</v>
      </c>
      <c r="G784" s="10">
        <f>IF(OR(G339="C",G340="C",G341="C"),"C",SUM(G339:G341))</f>
        <v>5819058</v>
      </c>
      <c r="H784" s="11">
        <f t="shared" si="216"/>
        <v>2.0316987732378675</v>
      </c>
      <c r="I784" s="37">
        <f t="shared" si="217"/>
        <v>51.489793860243488</v>
      </c>
      <c r="J784" s="12">
        <f t="shared" si="218"/>
        <v>1.8090412484870557</v>
      </c>
      <c r="K784" s="31">
        <f t="shared" si="219"/>
        <v>44.321076890844331</v>
      </c>
    </row>
    <row r="785" spans="1:11" x14ac:dyDescent="0.2">
      <c r="A785" t="str">
        <f>"QE "&amp;TEXT(A155,"mmm-yy")</f>
        <v>QE Jun-15</v>
      </c>
      <c r="B785">
        <f>B155</f>
        <v>3074</v>
      </c>
      <c r="C785" s="1">
        <f>SUM(C153:C155)/3</f>
        <v>137910</v>
      </c>
      <c r="D785" s="36">
        <f>SUM(D153:D155)</f>
        <v>12548827</v>
      </c>
      <c r="E785" s="10">
        <f>IF(OR(E342="C",E343="C",E344="C"),"C",SUM(E342:E344))</f>
        <v>4487678</v>
      </c>
      <c r="F785" s="10">
        <f>IF(OR(F342="C",F343="C",F344="C"),"C",SUM(F342:F344))</f>
        <v>7395593</v>
      </c>
      <c r="G785" s="10">
        <f>IF(OR(G342="C",G343="C",G344="C"),"C",SUM(G342:G344))</f>
        <v>3673246</v>
      </c>
      <c r="H785" s="11">
        <f t="shared" si="216"/>
        <v>2.0133671962073874</v>
      </c>
      <c r="I785" s="37">
        <f t="shared" si="217"/>
        <v>35.76173294922306</v>
      </c>
      <c r="J785" s="12">
        <f t="shared" si="218"/>
        <v>1.6479776401069774</v>
      </c>
      <c r="K785" s="31">
        <f t="shared" si="219"/>
        <v>44.863370201691609</v>
      </c>
    </row>
    <row r="786" spans="1:11" x14ac:dyDescent="0.2">
      <c r="A786" t="str">
        <f>"QE "&amp;TEXT(A158,"mmm-yy")</f>
        <v>QE Sep-15</v>
      </c>
      <c r="B786">
        <f>B158</f>
        <v>3132</v>
      </c>
      <c r="C786" s="1">
        <f>SUM(C156:C158)/3</f>
        <v>135641.66666666666</v>
      </c>
      <c r="D786" s="36">
        <f>SUM(D156:D158)</f>
        <v>12478369</v>
      </c>
      <c r="E786" s="10">
        <f>IF(OR(E345="C",E346="C",E347="C"),"C",SUM(E345:E347))</f>
        <v>4303488</v>
      </c>
      <c r="F786" s="10">
        <f>IF(OR(F345="C",F346="C",F347="C"),"C",SUM(F345:F347))</f>
        <v>7243360</v>
      </c>
      <c r="G786" s="10">
        <f>IF(OR(G345="C",G346="C",G347="C"),"C",SUM(G345:G347))</f>
        <v>3451645</v>
      </c>
      <c r="H786" s="11">
        <f t="shared" si="216"/>
        <v>2.0985240370895615</v>
      </c>
      <c r="I786" s="37">
        <f t="shared" si="217"/>
        <v>34.48758407448922</v>
      </c>
      <c r="J786" s="12">
        <f t="shared" si="218"/>
        <v>1.6831370274530799</v>
      </c>
      <c r="K786" s="31">
        <f t="shared" si="219"/>
        <v>43.308322690506593</v>
      </c>
    </row>
    <row r="787" spans="1:11" x14ac:dyDescent="0.2">
      <c r="A787" t="str">
        <f>"QE "&amp;TEXT(A161,"mmm-yy")</f>
        <v>QE Dec-15</v>
      </c>
      <c r="B787">
        <f>B161</f>
        <v>3175</v>
      </c>
      <c r="C787" s="1">
        <f>SUM(C159:C161)/3</f>
        <v>140201.33333333334</v>
      </c>
      <c r="D787" s="36">
        <f>SUM(D159:D161)</f>
        <v>12898405</v>
      </c>
      <c r="E787" s="10">
        <f>IF(OR(E348="C",E349="C",E350="C"),"C",SUM(E348:E350))</f>
        <v>5633091</v>
      </c>
      <c r="F787" s="10">
        <f>IF(OR(F348="C",F349="C",F350="C"),"C",SUM(F348:F350))</f>
        <v>9792353</v>
      </c>
      <c r="G787" s="10">
        <f>IF(OR(G348="C",G349="C",G350="C"),"C",SUM(G348:G350))</f>
        <v>5012294</v>
      </c>
      <c r="H787" s="11">
        <f t="shared" si="216"/>
        <v>1.9536669237678397</v>
      </c>
      <c r="I787" s="37">
        <f t="shared" si="217"/>
        <v>43.67277194350774</v>
      </c>
      <c r="J787" s="12">
        <f t="shared" si="218"/>
        <v>1.7383622952300966</v>
      </c>
      <c r="K787" s="31">
        <f t="shared" si="219"/>
        <v>44.157900262467194</v>
      </c>
    </row>
    <row r="788" spans="1:11" x14ac:dyDescent="0.2">
      <c r="A788" t="str">
        <f>"QE "&amp;TEXT(A164,"mmm-yy")</f>
        <v>QE Mar-16</v>
      </c>
      <c r="B788">
        <f>B164</f>
        <v>3143</v>
      </c>
      <c r="C788" s="1">
        <f>SUM(C162:C164)/3</f>
        <v>140824</v>
      </c>
      <c r="D788" s="36">
        <f>SUM(D162:D164)</f>
        <v>12814958</v>
      </c>
      <c r="E788" s="10">
        <f>IF(OR(E351="C",E352="C",E353="C"),"C",SUM(E351:E353))</f>
        <v>6957254</v>
      </c>
      <c r="F788" s="10">
        <f>IF(OR(F351="C",F352="C",F353="C"),"C",SUM(F351:F353))</f>
        <v>12797246</v>
      </c>
      <c r="G788" s="10">
        <f>IF(OR(G351="C",G352="C",G353="C"),"C",SUM(G351:G353))</f>
        <v>6427933</v>
      </c>
      <c r="H788" s="11">
        <f t="shared" si="216"/>
        <v>1.9908804276584713</v>
      </c>
      <c r="I788" s="37">
        <f t="shared" si="217"/>
        <v>54.290103799013622</v>
      </c>
      <c r="J788" s="12">
        <f t="shared" si="218"/>
        <v>1.8394104915531329</v>
      </c>
      <c r="K788" s="31">
        <f t="shared" si="219"/>
        <v>44.805599745466118</v>
      </c>
    </row>
    <row r="789" spans="1:11" x14ac:dyDescent="0.2">
      <c r="A789" t="str">
        <f>"QE "&amp;TEXT(A167,"mmm-yy")</f>
        <v>QE Jun-16</v>
      </c>
      <c r="B789">
        <f>B167</f>
        <v>3059</v>
      </c>
      <c r="C789" s="1">
        <f>SUM(C165:C167)/3</f>
        <v>136816</v>
      </c>
      <c r="D789" s="36">
        <f>SUM(D165:D167)</f>
        <v>12448889</v>
      </c>
      <c r="E789" s="10">
        <f>IF(OR(E354="C",E355="C",E356="C"),"C",SUM(E354:E356))</f>
        <v>4655486</v>
      </c>
      <c r="F789" s="10">
        <f>IF(OR(F354="C",F355="C",F356="C"),"C",SUM(F354:F356))</f>
        <v>7732426</v>
      </c>
      <c r="G789" s="10">
        <f>IF(OR(G354="C",G355="C",G356="C"),"C",SUM(G354:G356))</f>
        <v>3923423</v>
      </c>
      <c r="H789" s="11">
        <f t="shared" si="216"/>
        <v>1.9708366903084373</v>
      </c>
      <c r="I789" s="37">
        <f t="shared" si="217"/>
        <v>37.396799023591583</v>
      </c>
      <c r="J789" s="12">
        <f t="shared" si="218"/>
        <v>1.6609277742431188</v>
      </c>
      <c r="K789" s="31">
        <f t="shared" si="219"/>
        <v>44.725727361882967</v>
      </c>
    </row>
    <row r="790" spans="1:11" x14ac:dyDescent="0.2">
      <c r="A790" t="str">
        <f>"QE "&amp;TEXT(A170,"mmm-yy")</f>
        <v>QE Sep-16</v>
      </c>
      <c r="B790">
        <f>B170</f>
        <v>3060</v>
      </c>
      <c r="C790" s="1">
        <f>SUM(C168:C170)/3</f>
        <v>134649.33333333334</v>
      </c>
      <c r="D790" s="36">
        <f>SUM(D168:D170)</f>
        <v>12387130</v>
      </c>
      <c r="E790" s="10">
        <f>IF(OR(E357="C",E358="C",E359="C"),"C",SUM(E357:E359))</f>
        <v>4527302</v>
      </c>
      <c r="F790" s="10">
        <f>IF(OR(F357="C",F358="C",F359="C"),"C",SUM(F357:F359))</f>
        <v>7718722</v>
      </c>
      <c r="G790" s="10">
        <f>IF(OR(G357="C",G358="C",G359="C"),"C",SUM(G357:G359))</f>
        <v>3751235</v>
      </c>
      <c r="H790" s="11">
        <f t="shared" si="216"/>
        <v>2.0576482145213508</v>
      </c>
      <c r="I790" s="37">
        <f t="shared" si="217"/>
        <v>36.548433737274088</v>
      </c>
      <c r="J790" s="12">
        <f t="shared" si="218"/>
        <v>1.7049275705486402</v>
      </c>
      <c r="K790" s="31">
        <f t="shared" si="219"/>
        <v>44.003050108932463</v>
      </c>
    </row>
    <row r="791" spans="1:11" x14ac:dyDescent="0.2">
      <c r="A791" t="str">
        <f>"QE "&amp;TEXT(A173,"mmm-yy")</f>
        <v>QE Dec-16</v>
      </c>
      <c r="B791">
        <f>B173</f>
        <v>3089</v>
      </c>
      <c r="C791" s="1">
        <f>SUM(C171:C173)/3</f>
        <v>138733</v>
      </c>
      <c r="D791" s="36">
        <f>SUM(D171:D173)</f>
        <v>12762642</v>
      </c>
      <c r="E791" s="10">
        <f>IF(OR(E360="C",E361="C",E362="C"),"C",SUM(E360:E362))</f>
        <v>5832873</v>
      </c>
      <c r="F791" s="10">
        <f>IF(OR(F360="C",F361="C",F362="C"),"C",SUM(F360:F362))</f>
        <v>10252505</v>
      </c>
      <c r="G791" s="10">
        <f>IF(OR(G360="C",G361="C",G362="C"),"C",SUM(G360:G362))</f>
        <v>5266735</v>
      </c>
      <c r="H791" s="11">
        <f t="shared" si="216"/>
        <v>1.9466529073515186</v>
      </c>
      <c r="I791" s="37">
        <f t="shared" si="217"/>
        <v>45.70270795028177</v>
      </c>
      <c r="J791" s="12">
        <f t="shared" si="218"/>
        <v>1.7577109942218869</v>
      </c>
      <c r="K791" s="31">
        <f t="shared" si="219"/>
        <v>44.91194561346714</v>
      </c>
    </row>
    <row r="792" spans="1:11" x14ac:dyDescent="0.2">
      <c r="A792" t="str">
        <f>"QE "&amp;TEXT(A176,"mmm-yy")</f>
        <v>QE Mar-17</v>
      </c>
      <c r="B792">
        <f>B176</f>
        <v>3096</v>
      </c>
      <c r="C792" s="1">
        <f>SUM(C174:C176)/3</f>
        <v>139979.33333333334</v>
      </c>
      <c r="D792" s="36">
        <f>SUM(D174:D176)</f>
        <v>12597304</v>
      </c>
      <c r="E792" s="10">
        <f>IF(OR(E363="C",E364="C",E365="C"),"C",SUM(E363:E365))</f>
        <v>7016472</v>
      </c>
      <c r="F792" s="10">
        <f>IF(OR(F363="C",F364="C",F365="C"),"C",SUM(F363:F365))</f>
        <v>12714623</v>
      </c>
      <c r="G792" s="10">
        <f>IF(OR(G363="C",G364="C",G365="C"),"C",SUM(G363:G365))</f>
        <v>6377990</v>
      </c>
      <c r="H792" s="11">
        <f t="shared" ref="H792" si="220">IF(OR(F792="C",G792="C"),"C",F792/G792)</f>
        <v>1.9935156687294899</v>
      </c>
      <c r="I792" s="37">
        <f t="shared" ref="I792" si="221">IF(D792=0,"-",IF(E792="C","C",100*E792/D792))</f>
        <v>55.698203361608165</v>
      </c>
      <c r="J792" s="12">
        <f t="shared" ref="J792" si="222">IF(OR(F792="C",E792="C"),"C",F792/E792)</f>
        <v>1.8121105592668225</v>
      </c>
      <c r="K792" s="31">
        <f t="shared" ref="K792" si="223">C792/B792</f>
        <v>45.212962962962969</v>
      </c>
    </row>
    <row r="793" spans="1:11" x14ac:dyDescent="0.2">
      <c r="A793" t="str">
        <f>"QE "&amp;TEXT(A179,"mmm-yy")</f>
        <v>QE Jun-17</v>
      </c>
      <c r="B793">
        <f>B179</f>
        <v>3043</v>
      </c>
      <c r="C793" s="1">
        <f>SUM(C177:C179)/3</f>
        <v>136833.33333333334</v>
      </c>
      <c r="D793" s="36">
        <f>SUM(D177:D179)</f>
        <v>12450336</v>
      </c>
      <c r="E793" s="10">
        <f>IF(OR(E366="C",E367="C",E368="C"),"C",SUM(E366:E368))</f>
        <v>4907511</v>
      </c>
      <c r="F793" s="10">
        <f>IF(OR(F366="C",F367="C",F368="C"),"C",SUM(F366:F368))</f>
        <v>8272086</v>
      </c>
      <c r="G793" s="10">
        <f>IF(OR(G366="C",G367="C",G368="C"),"C",SUM(G366:G368))</f>
        <v>4153707</v>
      </c>
      <c r="H793" s="11">
        <f t="shared" ref="H793" si="224">IF(OR(F793="C",G793="C"),"C",F793/G793)</f>
        <v>1.9914948261877885</v>
      </c>
      <c r="I793" s="37">
        <f t="shared" ref="I793" si="225">IF(D793=0,"-",IF(E793="C","C",100*E793/D793))</f>
        <v>39.41669526027249</v>
      </c>
      <c r="J793" s="12">
        <f t="shared" ref="J793" si="226">IF(OR(F793="C",E793="C"),"C",F793/E793)</f>
        <v>1.6855970368685878</v>
      </c>
      <c r="K793" s="31">
        <f t="shared" ref="K793" si="227">C793/B793</f>
        <v>44.966589987950492</v>
      </c>
    </row>
    <row r="794" spans="1:11" x14ac:dyDescent="0.2">
      <c r="A794" t="str">
        <f>"QE "&amp;TEXT(A182,"mmm-yy")</f>
        <v>QE Sep-17</v>
      </c>
      <c r="B794">
        <f>B182</f>
        <v>2995</v>
      </c>
      <c r="C794" s="1">
        <f>SUM(C180:C182)/3</f>
        <v>133364.66666666666</v>
      </c>
      <c r="D794" s="36">
        <f>SUM(D180:D182)</f>
        <v>12269023</v>
      </c>
      <c r="E794" s="10">
        <f>IF(OR(E369="C",E370="C",E371="C"),"C",SUM(E369:E371))</f>
        <v>4551690</v>
      </c>
      <c r="F794" s="10">
        <f>IF(OR(F369="C",F370="C",F371="C"),"C",SUM(F369:F371))</f>
        <v>7783541</v>
      </c>
      <c r="G794" s="10">
        <f>IF(OR(G369="C",G370="C",G371="C"),"C",SUM(G369:G371))</f>
        <v>3807025</v>
      </c>
      <c r="H794" s="11">
        <f t="shared" ref="H794" si="228">IF(OR(F794="C",G794="C"),"C",F794/G794)</f>
        <v>2.0445205902246504</v>
      </c>
      <c r="I794" s="37">
        <f t="shared" ref="I794" si="229">IF(D794=0,"-",IF(E794="C","C",100*E794/D794))</f>
        <v>37.09904203456135</v>
      </c>
      <c r="J794" s="12">
        <f t="shared" ref="J794" si="230">IF(OR(F794="C",E794="C"),"C",F794/E794)</f>
        <v>1.7100331964610946</v>
      </c>
      <c r="K794" s="31">
        <f t="shared" ref="K794" si="231">C794/B794</f>
        <v>44.529104062326098</v>
      </c>
    </row>
    <row r="795" spans="1:11" x14ac:dyDescent="0.2">
      <c r="A795" t="str">
        <f>"QE "&amp;TEXT(A185,"mmm-yy")</f>
        <v>QE Dec-17</v>
      </c>
      <c r="B795">
        <f>B185</f>
        <v>3070</v>
      </c>
      <c r="C795" s="1">
        <f>SUM(C183:C185)/3</f>
        <v>139947</v>
      </c>
      <c r="D795" s="36">
        <f>SUM(D183:D185)</f>
        <v>12875355</v>
      </c>
      <c r="E795" s="10">
        <f t="shared" ref="E795:G796" si="232">IF(OR(E372="C",E373="C",E374="C"),"C",SUM(E372:E374))</f>
        <v>6042560</v>
      </c>
      <c r="F795" s="10">
        <f t="shared" si="232"/>
        <v>10694180</v>
      </c>
      <c r="G795" s="10">
        <f t="shared" si="232"/>
        <v>5448715</v>
      </c>
      <c r="H795" s="11">
        <f t="shared" ref="H795" si="233">IF(OR(F795="C",G795="C"),"C",F795/G795)</f>
        <v>1.9626976268716569</v>
      </c>
      <c r="I795" s="37">
        <f t="shared" ref="I795" si="234">IF(D795=0,"-",IF(E795="C","C",100*E795/D795))</f>
        <v>46.931210828749961</v>
      </c>
      <c r="J795" s="12">
        <f t="shared" ref="J795" si="235">IF(OR(F795="C",E795="C"),"C",F795/E795)</f>
        <v>1.7698094847217074</v>
      </c>
      <c r="K795" s="31">
        <f t="shared" ref="K795" si="236">C795/B795</f>
        <v>45.585342019543972</v>
      </c>
    </row>
    <row r="796" spans="1:11" x14ac:dyDescent="0.2">
      <c r="A796" s="68" t="str">
        <f>"QE "&amp;TEXT(A188,"mmm-yy")</f>
        <v>QE Mar-18</v>
      </c>
      <c r="B796">
        <f>B186</f>
        <v>3067</v>
      </c>
      <c r="C796" s="1">
        <f>SUM(C184:C186)/3</f>
        <v>139891.66666666666</v>
      </c>
      <c r="D796" s="36">
        <f>SUM(D184:D186)</f>
        <v>12870209</v>
      </c>
      <c r="E796" s="10">
        <f t="shared" si="232"/>
        <v>6772169</v>
      </c>
      <c r="F796" s="10">
        <f t="shared" si="232"/>
        <v>12516503</v>
      </c>
      <c r="G796" s="10">
        <f t="shared" si="232"/>
        <v>6125855</v>
      </c>
      <c r="H796" s="11">
        <f t="shared" ref="H796" si="237">IF(OR(F796="C",G796="C"),"C",F796/G796)</f>
        <v>2.0432254762804538</v>
      </c>
      <c r="I796" s="37">
        <f t="shared" ref="I796" si="238">IF(D796=0,"-",IF(E796="C","C",100*E796/D796))</f>
        <v>52.618951254016153</v>
      </c>
      <c r="J796" s="12">
        <f t="shared" ref="J796" si="239">IF(OR(F796="C",E796="C"),"C",F796/E796)</f>
        <v>1.8482266169081132</v>
      </c>
      <c r="K796" s="31">
        <f t="shared" ref="K796" si="240">C796/B796</f>
        <v>45.611890011955218</v>
      </c>
    </row>
    <row r="797" spans="1:11" x14ac:dyDescent="0.2">
      <c r="A797" s="68" t="str">
        <f>"QE "&amp;TEXT(A191,"mmm-yy")</f>
        <v>QE Jun-18</v>
      </c>
      <c r="B797">
        <f>B189</f>
        <v>3056</v>
      </c>
      <c r="C797" s="1">
        <f>SUM(C187:C189)/3</f>
        <v>140572.66666666666</v>
      </c>
      <c r="D797" s="36">
        <f>SUM(D187:D189)</f>
        <v>12511086</v>
      </c>
      <c r="E797" s="10">
        <f>IF(OR(E376="C",E377="C",E378="C"),"C",SUM(E376:E378))</f>
        <v>6580377</v>
      </c>
      <c r="F797" s="10">
        <f>IF(OR(F376="C",F377="C",F378="C"),"C",SUM(F376:F378))</f>
        <v>11637490</v>
      </c>
      <c r="G797" s="10">
        <f>IF(OR(G376="C",G377="C",G378="C"),"C",SUM(G376:G378))</f>
        <v>6112255</v>
      </c>
      <c r="H797" s="11">
        <f t="shared" ref="H797" si="241">IF(OR(F797="C",G797="C"),"C",F797/G797)</f>
        <v>1.9039601587302886</v>
      </c>
      <c r="I797" s="37">
        <f t="shared" ref="I797" si="242">IF(D797=0,"-",IF(E797="C","C",100*E797/D797))</f>
        <v>52.596369331966862</v>
      </c>
      <c r="J797" s="12">
        <f t="shared" ref="J797" si="243">IF(OR(F797="C",E797="C"),"C",F797/E797)</f>
        <v>1.7685141747957602</v>
      </c>
      <c r="K797" s="31">
        <f t="shared" ref="K797" si="244">C797/B797</f>
        <v>45.998909249563695</v>
      </c>
    </row>
    <row r="798" spans="1:11" x14ac:dyDescent="0.2">
      <c r="C798" s="1"/>
      <c r="D798" s="36"/>
      <c r="E798" s="10"/>
      <c r="F798" s="10"/>
      <c r="G798" s="10"/>
      <c r="H798" s="11"/>
      <c r="I798" s="37"/>
      <c r="J798" s="12"/>
      <c r="K798" s="31"/>
    </row>
    <row r="799" spans="1:11" x14ac:dyDescent="0.2">
      <c r="A799" s="14" t="s">
        <v>11</v>
      </c>
      <c r="C799" s="1"/>
      <c r="D799" s="1"/>
      <c r="E799" s="1"/>
      <c r="F799" s="1"/>
      <c r="G799" s="1"/>
      <c r="H799" s="26"/>
      <c r="I799" s="19"/>
    </row>
    <row r="800" spans="1:11" x14ac:dyDescent="0.2">
      <c r="A800" t="str">
        <f t="shared" ref="A800:A831" si="245">A740</f>
        <v>QE Mar-04</v>
      </c>
      <c r="B800">
        <f t="shared" ref="B800:D819" si="246">B740-B736</f>
        <v>-16</v>
      </c>
      <c r="C800" s="1">
        <f t="shared" si="246"/>
        <v>1405.666666666657</v>
      </c>
      <c r="D800" s="1">
        <f t="shared" si="246"/>
        <v>253677</v>
      </c>
      <c r="E800" s="10">
        <f t="shared" ref="E800:K809" si="247">IF(OR(E740="C",E736="C"),"C",E740-E736)</f>
        <v>238878</v>
      </c>
      <c r="F800" s="10">
        <f t="shared" si="247"/>
        <v>413418</v>
      </c>
      <c r="G800" s="10">
        <f t="shared" si="247"/>
        <v>247996</v>
      </c>
      <c r="H800" s="11">
        <f t="shared" si="247"/>
        <v>-1.2759604665575353E-2</v>
      </c>
      <c r="I800" s="11">
        <f t="shared" si="247"/>
        <v>1.0413370891892626</v>
      </c>
      <c r="J800" s="11">
        <f t="shared" si="247"/>
        <v>-5.3817009383416714E-3</v>
      </c>
      <c r="K800" s="11">
        <f t="shared" si="247"/>
        <v>0.70377857627470775</v>
      </c>
    </row>
    <row r="801" spans="1:11" x14ac:dyDescent="0.2">
      <c r="A801" t="str">
        <f t="shared" si="245"/>
        <v>QE Jun-04</v>
      </c>
      <c r="B801">
        <f t="shared" si="246"/>
        <v>64</v>
      </c>
      <c r="C801" s="1">
        <f t="shared" si="246"/>
        <v>4995.666666666657</v>
      </c>
      <c r="D801" s="1">
        <f t="shared" si="246"/>
        <v>454029</v>
      </c>
      <c r="E801" s="10">
        <f t="shared" si="247"/>
        <v>258820</v>
      </c>
      <c r="F801" s="10">
        <f t="shared" si="247"/>
        <v>394617</v>
      </c>
      <c r="G801" s="10">
        <f t="shared" si="247"/>
        <v>252737</v>
      </c>
      <c r="H801" s="11">
        <f t="shared" si="247"/>
        <v>-2.175214923125024E-2</v>
      </c>
      <c r="I801" s="11">
        <f t="shared" si="247"/>
        <v>1.0178955230248228</v>
      </c>
      <c r="J801" s="11">
        <f t="shared" si="247"/>
        <v>-1.0686606608397486E-2</v>
      </c>
      <c r="K801" s="11">
        <f t="shared" si="247"/>
        <v>0.80412945663453428</v>
      </c>
    </row>
    <row r="802" spans="1:11" x14ac:dyDescent="0.2">
      <c r="A802" t="str">
        <f t="shared" si="245"/>
        <v>QE Sep-04</v>
      </c>
      <c r="B802">
        <f t="shared" si="246"/>
        <v>63</v>
      </c>
      <c r="C802" s="1">
        <f t="shared" si="246"/>
        <v>5067.6666666666715</v>
      </c>
      <c r="D802" s="1">
        <f t="shared" si="246"/>
        <v>464226</v>
      </c>
      <c r="E802" s="10">
        <f t="shared" si="247"/>
        <v>232037</v>
      </c>
      <c r="F802" s="10">
        <f t="shared" si="247"/>
        <v>336364</v>
      </c>
      <c r="G802" s="10">
        <f t="shared" si="247"/>
        <v>206106</v>
      </c>
      <c r="H802" s="11">
        <f t="shared" si="247"/>
        <v>-1.8405852136645695E-2</v>
      </c>
      <c r="I802" s="11">
        <f t="shared" si="247"/>
        <v>0.76588790072005253</v>
      </c>
      <c r="J802" s="11">
        <f t="shared" si="247"/>
        <v>-1.7081830856545466E-2</v>
      </c>
      <c r="K802" s="11">
        <f t="shared" si="247"/>
        <v>0.84552298402456216</v>
      </c>
    </row>
    <row r="803" spans="1:11" x14ac:dyDescent="0.2">
      <c r="A803" t="str">
        <f t="shared" si="245"/>
        <v>QE Dec-04</v>
      </c>
      <c r="B803">
        <f t="shared" si="246"/>
        <v>126</v>
      </c>
      <c r="C803" s="1">
        <f t="shared" si="246"/>
        <v>6455.6666666666715</v>
      </c>
      <c r="D803" s="1">
        <f t="shared" si="246"/>
        <v>594855</v>
      </c>
      <c r="E803" s="10">
        <f t="shared" si="247"/>
        <v>180066</v>
      </c>
      <c r="F803" s="10">
        <f t="shared" si="247"/>
        <v>239234</v>
      </c>
      <c r="G803" s="10">
        <f t="shared" si="247"/>
        <v>213509</v>
      </c>
      <c r="H803" s="11">
        <f t="shared" si="247"/>
        <v>-3.4081145604505814E-2</v>
      </c>
      <c r="I803" s="11">
        <f t="shared" si="247"/>
        <v>-0.44387875958818768</v>
      </c>
      <c r="J803" s="11">
        <f t="shared" si="247"/>
        <v>-1.6831896807041336E-2</v>
      </c>
      <c r="K803" s="11">
        <f t="shared" si="247"/>
        <v>0.39544141049642434</v>
      </c>
    </row>
    <row r="804" spans="1:11" x14ac:dyDescent="0.2">
      <c r="A804" t="str">
        <f t="shared" si="245"/>
        <v>QE Mar-05</v>
      </c>
      <c r="B804">
        <f t="shared" si="246"/>
        <v>157</v>
      </c>
      <c r="C804" s="1">
        <f t="shared" si="246"/>
        <v>5402.6666666666715</v>
      </c>
      <c r="D804" s="1">
        <f t="shared" si="246"/>
        <v>359668</v>
      </c>
      <c r="E804" s="10">
        <f t="shared" si="247"/>
        <v>268918</v>
      </c>
      <c r="F804" s="10">
        <f t="shared" si="247"/>
        <v>554431</v>
      </c>
      <c r="G804" s="10">
        <f t="shared" si="247"/>
        <v>331847</v>
      </c>
      <c r="H804" s="11">
        <f t="shared" si="247"/>
        <v>-1.5096860317558969E-2</v>
      </c>
      <c r="I804" s="11">
        <f t="shared" si="247"/>
        <v>0.80925242194648206</v>
      </c>
      <c r="J804" s="11">
        <f t="shared" si="247"/>
        <v>9.8523826346044174E-3</v>
      </c>
      <c r="K804" s="11">
        <f t="shared" si="247"/>
        <v>-0.41628658478878577</v>
      </c>
    </row>
    <row r="805" spans="1:11" x14ac:dyDescent="0.2">
      <c r="A805" t="str">
        <f t="shared" si="245"/>
        <v>QE Jun-05</v>
      </c>
      <c r="B805">
        <f t="shared" si="246"/>
        <v>155</v>
      </c>
      <c r="C805" s="1">
        <f t="shared" si="246"/>
        <v>5859.6666666666715</v>
      </c>
      <c r="D805" s="1">
        <f t="shared" si="246"/>
        <v>533259</v>
      </c>
      <c r="E805" s="10">
        <f t="shared" si="247"/>
        <v>96914</v>
      </c>
      <c r="F805" s="10">
        <f t="shared" si="247"/>
        <v>70916</v>
      </c>
      <c r="G805" s="10">
        <f t="shared" si="247"/>
        <v>86651</v>
      </c>
      <c r="H805" s="11">
        <f t="shared" si="247"/>
        <v>-2.5409727494087431E-2</v>
      </c>
      <c r="I805" s="11">
        <f t="shared" si="247"/>
        <v>-0.67046446756881295</v>
      </c>
      <c r="J805" s="11">
        <f t="shared" si="247"/>
        <v>-2.3939155593271311E-2</v>
      </c>
      <c r="K805" s="11">
        <f t="shared" si="247"/>
        <v>-0.23226230339437137</v>
      </c>
    </row>
    <row r="806" spans="1:11" x14ac:dyDescent="0.2">
      <c r="A806" t="str">
        <f t="shared" si="245"/>
        <v>QE Sep-05</v>
      </c>
      <c r="B806">
        <f t="shared" si="246"/>
        <v>148</v>
      </c>
      <c r="C806" s="1">
        <f t="shared" si="246"/>
        <v>5104.3333333333285</v>
      </c>
      <c r="D806" s="1">
        <f t="shared" si="246"/>
        <v>471677</v>
      </c>
      <c r="E806" s="10">
        <f t="shared" si="247"/>
        <v>40462</v>
      </c>
      <c r="F806" s="10">
        <f t="shared" si="247"/>
        <v>5039</v>
      </c>
      <c r="G806" s="10">
        <f t="shared" si="247"/>
        <v>-16003</v>
      </c>
      <c r="H806" s="11">
        <f t="shared" si="247"/>
        <v>1.1002675902940018E-2</v>
      </c>
      <c r="I806" s="11">
        <f t="shared" si="247"/>
        <v>-0.94078185328229225</v>
      </c>
      <c r="J806" s="11">
        <f t="shared" si="247"/>
        <v>-1.7365337992037988E-2</v>
      </c>
      <c r="K806" s="11">
        <f t="shared" si="247"/>
        <v>-0.33964962636422769</v>
      </c>
    </row>
    <row r="807" spans="1:11" x14ac:dyDescent="0.2">
      <c r="A807" t="str">
        <f t="shared" si="245"/>
        <v>QE Dec-05</v>
      </c>
      <c r="B807">
        <f t="shared" si="246"/>
        <v>111</v>
      </c>
      <c r="C807" s="1">
        <f t="shared" si="246"/>
        <v>5413.9999999999854</v>
      </c>
      <c r="D807" s="1">
        <f t="shared" si="246"/>
        <v>498097</v>
      </c>
      <c r="E807" s="10">
        <f t="shared" si="247"/>
        <v>-14852</v>
      </c>
      <c r="F807" s="10">
        <f t="shared" si="247"/>
        <v>-88976</v>
      </c>
      <c r="G807" s="10">
        <f t="shared" si="247"/>
        <v>-55955</v>
      </c>
      <c r="H807" s="11">
        <f t="shared" si="247"/>
        <v>2.6479109565487047E-3</v>
      </c>
      <c r="I807" s="11">
        <f t="shared" si="247"/>
        <v>-1.6748201205600211</v>
      </c>
      <c r="J807" s="11">
        <f t="shared" si="247"/>
        <v>-1.3743241119513305E-2</v>
      </c>
      <c r="K807" s="11">
        <f t="shared" si="247"/>
        <v>0.23700079475159441</v>
      </c>
    </row>
    <row r="808" spans="1:11" x14ac:dyDescent="0.2">
      <c r="A808" t="str">
        <f t="shared" si="245"/>
        <v>QE Mar-06</v>
      </c>
      <c r="B808">
        <f t="shared" si="246"/>
        <v>90</v>
      </c>
      <c r="C808" s="1">
        <f t="shared" si="246"/>
        <v>4911</v>
      </c>
      <c r="D808" s="1">
        <f t="shared" si="246"/>
        <v>441306</v>
      </c>
      <c r="E808" s="10">
        <f t="shared" si="247"/>
        <v>-11505</v>
      </c>
      <c r="F808" s="10">
        <f t="shared" si="247"/>
        <v>-228002</v>
      </c>
      <c r="G808" s="10">
        <f t="shared" si="247"/>
        <v>-65422</v>
      </c>
      <c r="H808" s="11">
        <f t="shared" si="247"/>
        <v>-1.8496650497394684E-2</v>
      </c>
      <c r="I808" s="11">
        <f t="shared" si="247"/>
        <v>-1.8580857284136485</v>
      </c>
      <c r="J808" s="11">
        <f t="shared" si="247"/>
        <v>-3.5763919195571203E-2</v>
      </c>
      <c r="K808" s="11">
        <f t="shared" si="247"/>
        <v>0.34700319456417361</v>
      </c>
    </row>
    <row r="809" spans="1:11" x14ac:dyDescent="0.2">
      <c r="A809" t="str">
        <f t="shared" si="245"/>
        <v>QE Jun-06</v>
      </c>
      <c r="B809">
        <f t="shared" si="246"/>
        <v>66</v>
      </c>
      <c r="C809" s="1">
        <f t="shared" si="246"/>
        <v>3017.333333333343</v>
      </c>
      <c r="D809" s="1">
        <f t="shared" si="246"/>
        <v>274484</v>
      </c>
      <c r="E809" s="10">
        <f t="shared" si="247"/>
        <v>7038</v>
      </c>
      <c r="F809" s="10">
        <f t="shared" si="247"/>
        <v>4735</v>
      </c>
      <c r="G809" s="10">
        <f t="shared" si="247"/>
        <v>-37633</v>
      </c>
      <c r="H809" s="11">
        <f t="shared" si="247"/>
        <v>2.1304971816231477E-2</v>
      </c>
      <c r="I809" s="11">
        <f t="shared" si="247"/>
        <v>-0.67881572963413461</v>
      </c>
      <c r="J809" s="11">
        <f t="shared" si="247"/>
        <v>-1.8003022820878289E-3</v>
      </c>
      <c r="K809" s="11">
        <f t="shared" si="247"/>
        <v>7.5270897238674195E-2</v>
      </c>
    </row>
    <row r="810" spans="1:11" x14ac:dyDescent="0.2">
      <c r="A810" t="str">
        <f t="shared" si="245"/>
        <v>QE Sep-06</v>
      </c>
      <c r="B810">
        <f t="shared" si="246"/>
        <v>53</v>
      </c>
      <c r="C810" s="1">
        <f t="shared" si="246"/>
        <v>981</v>
      </c>
      <c r="D810" s="1">
        <f t="shared" si="246"/>
        <v>90362</v>
      </c>
      <c r="E810" s="10">
        <f t="shared" ref="E810:K819" si="248">IF(OR(E750="C",E746="C"),"C",E750-E746)</f>
        <v>60352</v>
      </c>
      <c r="F810" s="10">
        <f t="shared" si="248"/>
        <v>40054</v>
      </c>
      <c r="G810" s="10">
        <f t="shared" si="248"/>
        <v>13651</v>
      </c>
      <c r="H810" s="11">
        <f t="shared" si="248"/>
        <v>4.2981651455415992E-3</v>
      </c>
      <c r="I810" s="11">
        <f t="shared" si="248"/>
        <v>0.27123077561716258</v>
      </c>
      <c r="J810" s="11">
        <f t="shared" si="248"/>
        <v>-1.6479965160498322E-2</v>
      </c>
      <c r="K810" s="11">
        <f t="shared" si="248"/>
        <v>-0.38214926574556785</v>
      </c>
    </row>
    <row r="811" spans="1:11" x14ac:dyDescent="0.2">
      <c r="A811" t="str">
        <f t="shared" si="245"/>
        <v>QE Dec-06</v>
      </c>
      <c r="B811">
        <f t="shared" si="246"/>
        <v>39</v>
      </c>
      <c r="C811" s="1">
        <f t="shared" si="246"/>
        <v>137.66666666668607</v>
      </c>
      <c r="D811" s="1">
        <f t="shared" si="246"/>
        <v>12854</v>
      </c>
      <c r="E811" s="10">
        <f t="shared" si="248"/>
        <v>210214</v>
      </c>
      <c r="F811" s="10">
        <f t="shared" si="248"/>
        <v>363824</v>
      </c>
      <c r="G811" s="10">
        <f t="shared" si="248"/>
        <v>142782</v>
      </c>
      <c r="H811" s="11">
        <f t="shared" si="248"/>
        <v>2.344234590942329E-2</v>
      </c>
      <c r="I811" s="11">
        <f t="shared" si="248"/>
        <v>1.655406791136933</v>
      </c>
      <c r="J811" s="11">
        <f t="shared" si="248"/>
        <v>9.4230845157250442E-5</v>
      </c>
      <c r="K811" s="11">
        <f t="shared" si="248"/>
        <v>-0.4663861569497314</v>
      </c>
    </row>
    <row r="812" spans="1:11" x14ac:dyDescent="0.2">
      <c r="A812" t="str">
        <f t="shared" si="245"/>
        <v>QE Mar-07</v>
      </c>
      <c r="B812">
        <f t="shared" si="246"/>
        <v>43</v>
      </c>
      <c r="C812" s="1">
        <f t="shared" si="246"/>
        <v>-152.66666666665697</v>
      </c>
      <c r="D812" s="1">
        <f t="shared" si="246"/>
        <v>-12869</v>
      </c>
      <c r="E812" s="10">
        <f t="shared" si="248"/>
        <v>320837</v>
      </c>
      <c r="F812" s="10">
        <f t="shared" si="248"/>
        <v>526298</v>
      </c>
      <c r="G812" s="10">
        <f t="shared" si="248"/>
        <v>168181</v>
      </c>
      <c r="H812" s="11">
        <f t="shared" si="248"/>
        <v>3.6261216143233854E-2</v>
      </c>
      <c r="I812" s="11">
        <f t="shared" si="248"/>
        <v>2.6701383177217721</v>
      </c>
      <c r="J812" s="11">
        <f t="shared" si="248"/>
        <v>-9.6460519922216825E-3</v>
      </c>
      <c r="K812" s="11">
        <f t="shared" si="248"/>
        <v>-0.61208167940507252</v>
      </c>
    </row>
    <row r="813" spans="1:11" x14ac:dyDescent="0.2">
      <c r="A813" t="str">
        <f t="shared" si="245"/>
        <v>QE Jun-07</v>
      </c>
      <c r="B813">
        <f t="shared" si="246"/>
        <v>44</v>
      </c>
      <c r="C813" s="1">
        <f t="shared" si="246"/>
        <v>489</v>
      </c>
      <c r="D813" s="1">
        <f t="shared" si="246"/>
        <v>44014</v>
      </c>
      <c r="E813" s="10">
        <f t="shared" si="248"/>
        <v>157715</v>
      </c>
      <c r="F813" s="10">
        <f t="shared" si="248"/>
        <v>280047</v>
      </c>
      <c r="G813" s="10">
        <f t="shared" si="248"/>
        <v>127648</v>
      </c>
      <c r="H813" s="11">
        <f t="shared" si="248"/>
        <v>1.3335681247735209E-2</v>
      </c>
      <c r="I813" s="11">
        <f t="shared" si="248"/>
        <v>1.1936964788241191</v>
      </c>
      <c r="J813" s="11">
        <f t="shared" si="248"/>
        <v>5.4015868412442547E-3</v>
      </c>
      <c r="K813" s="11">
        <f t="shared" si="248"/>
        <v>-0.43216644140939309</v>
      </c>
    </row>
    <row r="814" spans="1:11" x14ac:dyDescent="0.2">
      <c r="A814" t="str">
        <f t="shared" si="245"/>
        <v>QE Sep-07</v>
      </c>
      <c r="B814">
        <f t="shared" si="246"/>
        <v>57</v>
      </c>
      <c r="C814" s="1">
        <f t="shared" si="246"/>
        <v>2256.666666666657</v>
      </c>
      <c r="D814" s="1">
        <f t="shared" si="246"/>
        <v>207467</v>
      </c>
      <c r="E814" s="10">
        <f t="shared" si="248"/>
        <v>155957</v>
      </c>
      <c r="F814" s="10">
        <f t="shared" si="248"/>
        <v>348440</v>
      </c>
      <c r="G814" s="10">
        <f t="shared" si="248"/>
        <v>128898</v>
      </c>
      <c r="H814" s="11">
        <f t="shared" si="248"/>
        <v>3.0031179953421194E-2</v>
      </c>
      <c r="I814" s="11">
        <f t="shared" si="248"/>
        <v>0.75131842441037477</v>
      </c>
      <c r="J814" s="11">
        <f t="shared" si="248"/>
        <v>2.2803958957246406E-2</v>
      </c>
      <c r="K814" s="11">
        <f t="shared" si="248"/>
        <v>-2.305110869016147E-2</v>
      </c>
    </row>
    <row r="815" spans="1:11" x14ac:dyDescent="0.2">
      <c r="A815" t="str">
        <f t="shared" si="245"/>
        <v>QE Dec-07</v>
      </c>
      <c r="B815">
        <f t="shared" si="246"/>
        <v>69</v>
      </c>
      <c r="C815" s="1">
        <f t="shared" si="246"/>
        <v>2881.3333333333139</v>
      </c>
      <c r="D815" s="1">
        <f t="shared" si="246"/>
        <v>264742</v>
      </c>
      <c r="E815" s="10">
        <f t="shared" si="248"/>
        <v>28559</v>
      </c>
      <c r="F815" s="10">
        <f t="shared" si="248"/>
        <v>49633</v>
      </c>
      <c r="G815" s="10">
        <f t="shared" si="248"/>
        <v>-46113</v>
      </c>
      <c r="H815" s="11">
        <f t="shared" si="248"/>
        <v>2.9710735563296398E-2</v>
      </c>
      <c r="I815" s="11">
        <f t="shared" si="248"/>
        <v>-0.58270003072095733</v>
      </c>
      <c r="J815" s="11">
        <f t="shared" si="248"/>
        <v>5.4619520191812043E-5</v>
      </c>
      <c r="K815" s="11">
        <f t="shared" si="248"/>
        <v>6.8350505890180102E-4</v>
      </c>
    </row>
    <row r="816" spans="1:11" x14ac:dyDescent="0.2">
      <c r="A816" t="str">
        <f t="shared" si="245"/>
        <v>QE Mar-08</v>
      </c>
      <c r="B816">
        <f t="shared" si="246"/>
        <v>68</v>
      </c>
      <c r="C816" s="1">
        <f t="shared" si="246"/>
        <v>2940</v>
      </c>
      <c r="D816" s="1">
        <f t="shared" si="246"/>
        <v>403580</v>
      </c>
      <c r="E816" s="10">
        <f t="shared" si="248"/>
        <v>189208</v>
      </c>
      <c r="F816" s="10">
        <f t="shared" si="248"/>
        <v>448655</v>
      </c>
      <c r="G816" s="10">
        <f t="shared" si="248"/>
        <v>264630</v>
      </c>
      <c r="H816" s="11">
        <f t="shared" si="248"/>
        <v>-1.0331013277819379E-2</v>
      </c>
      <c r="I816" s="11">
        <f t="shared" si="248"/>
        <v>-9.3334712587960666E-2</v>
      </c>
      <c r="J816" s="11">
        <f t="shared" si="248"/>
        <v>1.6767292078441409E-2</v>
      </c>
      <c r="K816" s="11">
        <f t="shared" si="248"/>
        <v>2.5972878781537645E-2</v>
      </c>
    </row>
    <row r="817" spans="1:11" x14ac:dyDescent="0.2">
      <c r="A817" t="str">
        <f t="shared" si="245"/>
        <v>QE Jun-08</v>
      </c>
      <c r="B817">
        <f t="shared" si="246"/>
        <v>58</v>
      </c>
      <c r="C817" s="1">
        <f t="shared" si="246"/>
        <v>3272.3333333333139</v>
      </c>
      <c r="D817" s="1">
        <f t="shared" si="246"/>
        <v>297811</v>
      </c>
      <c r="E817" s="10">
        <f t="shared" si="248"/>
        <v>37907</v>
      </c>
      <c r="F817" s="10">
        <f t="shared" si="248"/>
        <v>-98678</v>
      </c>
      <c r="G817" s="10">
        <f t="shared" si="248"/>
        <v>-47552</v>
      </c>
      <c r="H817" s="11">
        <f t="shared" si="248"/>
        <v>-3.2348095370395846E-3</v>
      </c>
      <c r="I817" s="11">
        <f t="shared" si="248"/>
        <v>-0.4833453238834835</v>
      </c>
      <c r="J817" s="11">
        <f t="shared" si="248"/>
        <v>-4.0412107611914383E-2</v>
      </c>
      <c r="K817" s="11">
        <f t="shared" si="248"/>
        <v>0.26288934238019124</v>
      </c>
    </row>
    <row r="818" spans="1:11" x14ac:dyDescent="0.2">
      <c r="A818" t="str">
        <f t="shared" si="245"/>
        <v>QE Sep-08</v>
      </c>
      <c r="B818">
        <f t="shared" si="246"/>
        <v>44</v>
      </c>
      <c r="C818" s="1">
        <f t="shared" si="246"/>
        <v>2662.6666666666861</v>
      </c>
      <c r="D818" s="1">
        <f t="shared" si="246"/>
        <v>244651</v>
      </c>
      <c r="E818" s="10">
        <f t="shared" si="248"/>
        <v>-28480</v>
      </c>
      <c r="F818" s="10">
        <f t="shared" si="248"/>
        <v>-248542</v>
      </c>
      <c r="G818" s="10">
        <f t="shared" si="248"/>
        <v>-161921</v>
      </c>
      <c r="H818" s="11">
        <f t="shared" si="248"/>
        <v>2.0879161233843258E-2</v>
      </c>
      <c r="I818" s="11">
        <f t="shared" si="248"/>
        <v>-0.86938656555475546</v>
      </c>
      <c r="J818" s="11">
        <f t="shared" si="248"/>
        <v>-5.1954376511686551E-2</v>
      </c>
      <c r="K818" s="11">
        <f t="shared" si="248"/>
        <v>0.26534782538386281</v>
      </c>
    </row>
    <row r="819" spans="1:11" x14ac:dyDescent="0.2">
      <c r="A819" t="str">
        <f t="shared" si="245"/>
        <v>QE Dec-08</v>
      </c>
      <c r="B819">
        <f t="shared" si="246"/>
        <v>50</v>
      </c>
      <c r="C819" s="1">
        <f t="shared" si="246"/>
        <v>3363.6666666666861</v>
      </c>
      <c r="D819" s="1">
        <f t="shared" si="246"/>
        <v>309141</v>
      </c>
      <c r="E819" s="10">
        <f t="shared" si="248"/>
        <v>-23943</v>
      </c>
      <c r="F819" s="10">
        <f t="shared" si="248"/>
        <v>-93572</v>
      </c>
      <c r="G819" s="10">
        <f t="shared" si="248"/>
        <v>-111343</v>
      </c>
      <c r="H819" s="11">
        <f t="shared" si="248"/>
        <v>2.5711448063810538E-2</v>
      </c>
      <c r="I819" s="11">
        <f t="shared" si="248"/>
        <v>-1.0915650796191159</v>
      </c>
      <c r="J819" s="11">
        <f t="shared" si="248"/>
        <v>-1.0857241399720108E-2</v>
      </c>
      <c r="K819" s="11">
        <f t="shared" si="248"/>
        <v>0.3810695839217999</v>
      </c>
    </row>
    <row r="820" spans="1:11" x14ac:dyDescent="0.2">
      <c r="A820" t="str">
        <f t="shared" si="245"/>
        <v>QE Mar-09</v>
      </c>
      <c r="B820">
        <f t="shared" ref="B820:D839" si="249">B760-B756</f>
        <v>46</v>
      </c>
      <c r="C820" s="1">
        <f t="shared" si="249"/>
        <v>3971.3333333333139</v>
      </c>
      <c r="D820" s="1">
        <f t="shared" si="249"/>
        <v>218096</v>
      </c>
      <c r="E820" s="10">
        <f t="shared" ref="E820:K829" si="250">IF(OR(E760="C",E756="C"),"C",E760-E756)</f>
        <v>-285676</v>
      </c>
      <c r="F820" s="10">
        <f t="shared" si="250"/>
        <v>-783131</v>
      </c>
      <c r="G820" s="10">
        <f t="shared" si="250"/>
        <v>-526370</v>
      </c>
      <c r="H820" s="11">
        <f t="shared" si="250"/>
        <v>4.1505820623170653E-2</v>
      </c>
      <c r="I820" s="11">
        <f t="shared" si="250"/>
        <v>-3.0634432369810227</v>
      </c>
      <c r="J820" s="11">
        <f t="shared" si="250"/>
        <v>-4.3340429001138103E-2</v>
      </c>
      <c r="K820" s="11">
        <f t="shared" si="250"/>
        <v>0.60788489205176433</v>
      </c>
    </row>
    <row r="821" spans="1:11" x14ac:dyDescent="0.2">
      <c r="A821" t="str">
        <f t="shared" si="245"/>
        <v>QE Jun-09</v>
      </c>
      <c r="B821">
        <f t="shared" si="249"/>
        <v>23</v>
      </c>
      <c r="C821" s="1">
        <f t="shared" si="249"/>
        <v>3022.333333333343</v>
      </c>
      <c r="D821" s="1">
        <f t="shared" si="249"/>
        <v>275088</v>
      </c>
      <c r="E821" s="10">
        <f t="shared" si="250"/>
        <v>-53494</v>
      </c>
      <c r="F821" s="10">
        <f t="shared" si="250"/>
        <v>22240</v>
      </c>
      <c r="G821" s="10">
        <f t="shared" si="250"/>
        <v>-49702</v>
      </c>
      <c r="H821" s="11">
        <f t="shared" si="250"/>
        <v>3.2992841946690721E-2</v>
      </c>
      <c r="I821" s="11">
        <f t="shared" si="250"/>
        <v>-1.1274764352775968</v>
      </c>
      <c r="J821" s="11">
        <f t="shared" si="250"/>
        <v>2.7496906897229945E-2</v>
      </c>
      <c r="K821" s="11">
        <f t="shared" si="250"/>
        <v>0.63248551655075858</v>
      </c>
    </row>
    <row r="822" spans="1:11" x14ac:dyDescent="0.2">
      <c r="A822" t="str">
        <f t="shared" si="245"/>
        <v>QE Sep-09</v>
      </c>
      <c r="B822">
        <f t="shared" si="249"/>
        <v>17</v>
      </c>
      <c r="C822" s="1">
        <f t="shared" si="249"/>
        <v>3024</v>
      </c>
      <c r="D822" s="1">
        <f t="shared" si="249"/>
        <v>278260</v>
      </c>
      <c r="E822" s="10">
        <f t="shared" si="250"/>
        <v>-26787</v>
      </c>
      <c r="F822" s="10">
        <f t="shared" si="250"/>
        <v>133238</v>
      </c>
      <c r="G822" s="10">
        <f t="shared" si="250"/>
        <v>77888</v>
      </c>
      <c r="H822" s="11">
        <f t="shared" si="250"/>
        <v>-6.1343676586951279E-3</v>
      </c>
      <c r="I822" s="11">
        <f t="shared" si="250"/>
        <v>-0.9033342179011612</v>
      </c>
      <c r="J822" s="11">
        <f t="shared" si="250"/>
        <v>4.6219042379360475E-2</v>
      </c>
      <c r="K822" s="11">
        <f t="shared" si="250"/>
        <v>0.70984553192220545</v>
      </c>
    </row>
    <row r="823" spans="1:11" x14ac:dyDescent="0.2">
      <c r="A823" t="str">
        <f t="shared" si="245"/>
        <v>QE Dec-09</v>
      </c>
      <c r="B823">
        <f t="shared" si="249"/>
        <v>-4</v>
      </c>
      <c r="C823" s="1">
        <f t="shared" si="249"/>
        <v>2633.666666666657</v>
      </c>
      <c r="D823" s="1">
        <f t="shared" si="249"/>
        <v>242577</v>
      </c>
      <c r="E823" s="10">
        <f t="shared" si="250"/>
        <v>79586</v>
      </c>
      <c r="F823" s="10">
        <f t="shared" si="250"/>
        <v>160922</v>
      </c>
      <c r="G823" s="10">
        <f t="shared" si="250"/>
        <v>113274</v>
      </c>
      <c r="H823" s="11">
        <f t="shared" si="250"/>
        <v>-1.1554898212166043E-2</v>
      </c>
      <c r="I823" s="11">
        <f t="shared" si="250"/>
        <v>-7.7101731414146002E-2</v>
      </c>
      <c r="J823" s="11">
        <f t="shared" si="250"/>
        <v>4.9539609783086913E-3</v>
      </c>
      <c r="K823" s="11">
        <f t="shared" si="250"/>
        <v>0.83694643330681373</v>
      </c>
    </row>
    <row r="824" spans="1:11" x14ac:dyDescent="0.2">
      <c r="A824" t="str">
        <f t="shared" si="245"/>
        <v>QE Mar-10</v>
      </c>
      <c r="B824">
        <f t="shared" si="249"/>
        <v>-10</v>
      </c>
      <c r="C824" s="1">
        <f t="shared" si="249"/>
        <v>2401.6666666666861</v>
      </c>
      <c r="D824" s="1">
        <f t="shared" si="249"/>
        <v>216329</v>
      </c>
      <c r="E824" s="10">
        <f t="shared" si="250"/>
        <v>171700</v>
      </c>
      <c r="F824" s="10">
        <f t="shared" si="250"/>
        <v>311042</v>
      </c>
      <c r="G824" s="10">
        <f t="shared" si="250"/>
        <v>191537</v>
      </c>
      <c r="H824" s="11">
        <f t="shared" si="250"/>
        <v>-1.1391795608480582E-2</v>
      </c>
      <c r="I824" s="11">
        <f t="shared" si="250"/>
        <v>0.54110658327836347</v>
      </c>
      <c r="J824" s="11">
        <f t="shared" si="250"/>
        <v>6.6861378871774235E-4</v>
      </c>
      <c r="K824" s="11">
        <f t="shared" si="250"/>
        <v>0.84535704765066555</v>
      </c>
    </row>
    <row r="825" spans="1:11" x14ac:dyDescent="0.2">
      <c r="A825" t="str">
        <f t="shared" si="245"/>
        <v>QE Jun-10</v>
      </c>
      <c r="B825">
        <f t="shared" si="249"/>
        <v>-45</v>
      </c>
      <c r="C825" s="1">
        <f t="shared" si="249"/>
        <v>2135.333333333343</v>
      </c>
      <c r="D825" s="1">
        <f t="shared" si="249"/>
        <v>195078</v>
      </c>
      <c r="E825" s="10">
        <f t="shared" si="250"/>
        <v>18204</v>
      </c>
      <c r="F825" s="10">
        <f t="shared" si="250"/>
        <v>12321</v>
      </c>
      <c r="G825" s="10">
        <f t="shared" si="250"/>
        <v>-41598</v>
      </c>
      <c r="H825" s="11">
        <f t="shared" si="250"/>
        <v>2.6502796287948494E-2</v>
      </c>
      <c r="I825" s="11">
        <f t="shared" si="250"/>
        <v>-0.33218155467403321</v>
      </c>
      <c r="J825" s="11">
        <f t="shared" si="250"/>
        <v>-4.4059440415957773E-3</v>
      </c>
      <c r="K825" s="11">
        <f t="shared" si="250"/>
        <v>1.2660769721135736</v>
      </c>
    </row>
    <row r="826" spans="1:11" x14ac:dyDescent="0.2">
      <c r="A826" t="str">
        <f t="shared" si="245"/>
        <v>QE Sep-10</v>
      </c>
      <c r="B826">
        <f t="shared" si="249"/>
        <v>-44</v>
      </c>
      <c r="C826" s="1">
        <f t="shared" si="249"/>
        <v>1262.3333333333139</v>
      </c>
      <c r="D826" s="1">
        <f t="shared" si="249"/>
        <v>117045</v>
      </c>
      <c r="E826" s="10">
        <f t="shared" si="250"/>
        <v>32472</v>
      </c>
      <c r="F826" s="10">
        <f t="shared" si="250"/>
        <v>-23483</v>
      </c>
      <c r="G826" s="10">
        <f t="shared" si="250"/>
        <v>-33354</v>
      </c>
      <c r="H826" s="11">
        <f t="shared" si="250"/>
        <v>1.2917625377952602E-2</v>
      </c>
      <c r="I826" s="11">
        <f t="shared" si="250"/>
        <v>-2.4380868696155744E-2</v>
      </c>
      <c r="J826" s="11">
        <f t="shared" si="250"/>
        <v>-2.0221515465575823E-2</v>
      </c>
      <c r="K826" s="11">
        <f t="shared" si="250"/>
        <v>0.96050922086686086</v>
      </c>
    </row>
    <row r="827" spans="1:11" x14ac:dyDescent="0.2">
      <c r="A827" t="str">
        <f t="shared" si="245"/>
        <v>QE Dec-10</v>
      </c>
      <c r="B827">
        <f t="shared" si="249"/>
        <v>-31</v>
      </c>
      <c r="C827" s="1">
        <f t="shared" si="249"/>
        <v>428.66666666665697</v>
      </c>
      <c r="D827" s="1">
        <f t="shared" si="249"/>
        <v>39296</v>
      </c>
      <c r="E827" s="10">
        <f t="shared" si="250"/>
        <v>31385</v>
      </c>
      <c r="F827" s="10">
        <f t="shared" si="250"/>
        <v>-66958</v>
      </c>
      <c r="G827" s="10">
        <f t="shared" si="250"/>
        <v>-68687</v>
      </c>
      <c r="H827" s="11">
        <f t="shared" si="250"/>
        <v>1.3839425683117357E-2</v>
      </c>
      <c r="I827" s="11">
        <f t="shared" si="250"/>
        <v>0.12716461694540726</v>
      </c>
      <c r="J827" s="11">
        <f t="shared" si="250"/>
        <v>-2.461397926302622E-2</v>
      </c>
      <c r="K827" s="11">
        <f t="shared" si="250"/>
        <v>0.53058319096908235</v>
      </c>
    </row>
    <row r="828" spans="1:11" x14ac:dyDescent="0.2">
      <c r="A828" t="str">
        <f t="shared" si="245"/>
        <v>QE Mar-11</v>
      </c>
      <c r="B828">
        <f t="shared" si="249"/>
        <v>-86</v>
      </c>
      <c r="C828" s="1">
        <f t="shared" si="249"/>
        <v>-2162.6666666666861</v>
      </c>
      <c r="D828" s="1">
        <f t="shared" si="249"/>
        <v>-198194</v>
      </c>
      <c r="E828" s="10">
        <f t="shared" si="250"/>
        <v>-189200</v>
      </c>
      <c r="F828" s="10">
        <f t="shared" si="250"/>
        <v>-332348</v>
      </c>
      <c r="G828" s="10">
        <f t="shared" si="250"/>
        <v>-211364</v>
      </c>
      <c r="H828" s="11">
        <f t="shared" si="250"/>
        <v>1.4614695633633934E-2</v>
      </c>
      <c r="I828" s="11">
        <f t="shared" si="250"/>
        <v>-0.74261686608109301</v>
      </c>
      <c r="J828" s="11">
        <f t="shared" si="250"/>
        <v>9.9842068481481583E-4</v>
      </c>
      <c r="K828" s="11">
        <f t="shared" si="250"/>
        <v>0.48299689962087911</v>
      </c>
    </row>
    <row r="829" spans="1:11" x14ac:dyDescent="0.2">
      <c r="A829" t="str">
        <f t="shared" si="245"/>
        <v>QE Jun-11</v>
      </c>
      <c r="B829">
        <f t="shared" si="249"/>
        <v>-71</v>
      </c>
      <c r="C829" s="1">
        <f t="shared" si="249"/>
        <v>-4646.333333333343</v>
      </c>
      <c r="D829" s="1">
        <f t="shared" si="249"/>
        <v>-423302</v>
      </c>
      <c r="E829" s="10">
        <f t="shared" si="250"/>
        <v>-20788</v>
      </c>
      <c r="F829" s="10">
        <f t="shared" si="250"/>
        <v>-83366</v>
      </c>
      <c r="G829" s="10">
        <f t="shared" si="250"/>
        <v>-130845</v>
      </c>
      <c r="H829" s="11">
        <f t="shared" si="250"/>
        <v>5.0368212734555051E-2</v>
      </c>
      <c r="I829" s="11">
        <f t="shared" si="250"/>
        <v>0.88507754676732731</v>
      </c>
      <c r="J829" s="11">
        <f t="shared" si="250"/>
        <v>-1.2599994843601525E-2</v>
      </c>
      <c r="K829" s="11">
        <f t="shared" si="250"/>
        <v>-0.48683403778046852</v>
      </c>
    </row>
    <row r="830" spans="1:11" x14ac:dyDescent="0.2">
      <c r="A830" t="str">
        <f t="shared" si="245"/>
        <v>QE Sep-11</v>
      </c>
      <c r="B830">
        <f t="shared" si="249"/>
        <v>-37</v>
      </c>
      <c r="C830" s="1">
        <f t="shared" si="249"/>
        <v>-2398.3333333333139</v>
      </c>
      <c r="D830" s="1">
        <f t="shared" si="249"/>
        <v>-222601</v>
      </c>
      <c r="E830" s="10">
        <f t="shared" ref="E830:K839" si="251">IF(OR(E770="C",E766="C"),"C",E770-E766)</f>
        <v>137120</v>
      </c>
      <c r="F830" s="10">
        <f t="shared" si="251"/>
        <v>219237</v>
      </c>
      <c r="G830" s="10">
        <f t="shared" si="251"/>
        <v>58853</v>
      </c>
      <c r="H830" s="11">
        <f t="shared" si="251"/>
        <v>3.109895682702124E-2</v>
      </c>
      <c r="I830" s="11">
        <f t="shared" si="251"/>
        <v>1.6377303965773748</v>
      </c>
      <c r="J830" s="11">
        <f t="shared" si="251"/>
        <v>-2.1893704954960569E-3</v>
      </c>
      <c r="K830" s="11">
        <f t="shared" si="251"/>
        <v>-0.25504707093880086</v>
      </c>
    </row>
    <row r="831" spans="1:11" x14ac:dyDescent="0.2">
      <c r="A831" t="str">
        <f t="shared" si="245"/>
        <v>QE Dec-11</v>
      </c>
      <c r="B831">
        <f t="shared" si="249"/>
        <v>-70</v>
      </c>
      <c r="C831" s="1">
        <f t="shared" si="249"/>
        <v>-3833.3333333333139</v>
      </c>
      <c r="D831" s="1">
        <f t="shared" si="249"/>
        <v>-352524</v>
      </c>
      <c r="E831" s="10">
        <f t="shared" si="251"/>
        <v>-71468</v>
      </c>
      <c r="F831" s="10">
        <f t="shared" si="251"/>
        <v>-34096</v>
      </c>
      <c r="G831" s="10">
        <f t="shared" si="251"/>
        <v>-89804</v>
      </c>
      <c r="H831" s="11">
        <f t="shared" si="251"/>
        <v>3.1051914366533317E-2</v>
      </c>
      <c r="I831" s="11">
        <f t="shared" si="251"/>
        <v>0.4583104967493199</v>
      </c>
      <c r="J831" s="11">
        <f t="shared" si="251"/>
        <v>1.8010473392829907E-2</v>
      </c>
      <c r="K831" s="11">
        <f t="shared" si="251"/>
        <v>-0.24332657802721513</v>
      </c>
    </row>
    <row r="832" spans="1:11" x14ac:dyDescent="0.2">
      <c r="A832" t="str">
        <f t="shared" ref="A832:A857" si="252">A772</f>
        <v>QE Mar-12</v>
      </c>
      <c r="B832">
        <f t="shared" si="249"/>
        <v>-25</v>
      </c>
      <c r="C832" s="1">
        <f t="shared" si="249"/>
        <v>-1978.3333333333139</v>
      </c>
      <c r="D832" s="1">
        <f t="shared" si="249"/>
        <v>-33415</v>
      </c>
      <c r="E832" s="10">
        <f t="shared" si="251"/>
        <v>-131395</v>
      </c>
      <c r="F832" s="10">
        <f t="shared" si="251"/>
        <v>-274330</v>
      </c>
      <c r="G832" s="10">
        <f t="shared" si="251"/>
        <v>-88429</v>
      </c>
      <c r="H832" s="11">
        <f t="shared" si="251"/>
        <v>-1.8769610777469303E-2</v>
      </c>
      <c r="I832" s="11">
        <f t="shared" si="251"/>
        <v>-0.90179172441919775</v>
      </c>
      <c r="J832" s="11">
        <f t="shared" si="251"/>
        <v>-6.7051424727238018E-3</v>
      </c>
      <c r="K832" s="11">
        <f t="shared" si="251"/>
        <v>-0.27210662966591315</v>
      </c>
    </row>
    <row r="833" spans="1:11" x14ac:dyDescent="0.2">
      <c r="A833" t="str">
        <f t="shared" si="252"/>
        <v>QE Jun-12</v>
      </c>
      <c r="B833">
        <f t="shared" si="249"/>
        <v>-22</v>
      </c>
      <c r="C833" s="1">
        <f t="shared" si="249"/>
        <v>784</v>
      </c>
      <c r="D833" s="1">
        <f t="shared" si="249"/>
        <v>71026</v>
      </c>
      <c r="E833" s="10">
        <f t="shared" si="251"/>
        <v>-55347</v>
      </c>
      <c r="F833" s="10">
        <f t="shared" si="251"/>
        <v>9952</v>
      </c>
      <c r="G833" s="10">
        <f t="shared" si="251"/>
        <v>31632</v>
      </c>
      <c r="H833" s="11">
        <f t="shared" si="251"/>
        <v>-1.5637187202132363E-2</v>
      </c>
      <c r="I833" s="11">
        <f t="shared" si="251"/>
        <v>-0.62474886920141515</v>
      </c>
      <c r="J833" s="11">
        <f t="shared" si="251"/>
        <v>2.5654055730162106E-2</v>
      </c>
      <c r="K833" s="11">
        <f t="shared" si="251"/>
        <v>0.55942962807241514</v>
      </c>
    </row>
    <row r="834" spans="1:11" x14ac:dyDescent="0.2">
      <c r="A834" t="str">
        <f t="shared" si="252"/>
        <v>QE Sep-12</v>
      </c>
      <c r="B834">
        <f t="shared" si="249"/>
        <v>-39</v>
      </c>
      <c r="C834" s="1">
        <f t="shared" si="249"/>
        <v>-1679</v>
      </c>
      <c r="D834" s="1">
        <f t="shared" si="249"/>
        <v>-153373</v>
      </c>
      <c r="E834" s="10">
        <f t="shared" si="251"/>
        <v>-282121</v>
      </c>
      <c r="F834" s="10">
        <f t="shared" si="251"/>
        <v>-431406</v>
      </c>
      <c r="G834" s="10">
        <f t="shared" si="251"/>
        <v>-221613</v>
      </c>
      <c r="H834" s="11">
        <f t="shared" si="251"/>
        <v>4.3439814662593612E-3</v>
      </c>
      <c r="I834" s="11">
        <f t="shared" si="251"/>
        <v>-1.8873575287546416</v>
      </c>
      <c r="J834" s="11">
        <f t="shared" si="251"/>
        <v>9.9691596094102497E-3</v>
      </c>
      <c r="K834" s="11">
        <f t="shared" si="251"/>
        <v>-6.2211535694416398E-3</v>
      </c>
    </row>
    <row r="835" spans="1:11" x14ac:dyDescent="0.2">
      <c r="A835" t="str">
        <f t="shared" si="252"/>
        <v>QE Dec-12</v>
      </c>
      <c r="B835">
        <f t="shared" si="249"/>
        <v>-33</v>
      </c>
      <c r="C835" s="1">
        <f t="shared" si="249"/>
        <v>-430.66666666668607</v>
      </c>
      <c r="D835" s="1">
        <f t="shared" si="249"/>
        <v>-39583</v>
      </c>
      <c r="E835" s="10">
        <f t="shared" si="251"/>
        <v>-1362</v>
      </c>
      <c r="F835" s="10">
        <f t="shared" si="251"/>
        <v>117785</v>
      </c>
      <c r="G835" s="10">
        <f t="shared" si="251"/>
        <v>64836</v>
      </c>
      <c r="H835" s="11">
        <f t="shared" si="251"/>
        <v>-1.4232024679150523E-3</v>
      </c>
      <c r="I835" s="11">
        <f t="shared" si="251"/>
        <v>0.10477907100358408</v>
      </c>
      <c r="J835" s="11">
        <f t="shared" si="251"/>
        <v>2.4796933060471149E-2</v>
      </c>
      <c r="K835" s="11">
        <f t="shared" si="251"/>
        <v>0.3098878245883796</v>
      </c>
    </row>
    <row r="836" spans="1:11" x14ac:dyDescent="0.2">
      <c r="A836" t="str">
        <f t="shared" si="252"/>
        <v>QE Mar-13</v>
      </c>
      <c r="B836">
        <f t="shared" si="249"/>
        <v>-11</v>
      </c>
      <c r="C836" s="1">
        <f t="shared" si="249"/>
        <v>-674</v>
      </c>
      <c r="D836" s="1">
        <f t="shared" si="249"/>
        <v>-201624</v>
      </c>
      <c r="E836" s="10">
        <f t="shared" si="251"/>
        <v>124867</v>
      </c>
      <c r="F836" s="10">
        <f t="shared" si="251"/>
        <v>367766</v>
      </c>
      <c r="G836" s="10">
        <f t="shared" si="251"/>
        <v>103881</v>
      </c>
      <c r="H836" s="11">
        <f t="shared" si="251"/>
        <v>3.0309973106154686E-2</v>
      </c>
      <c r="I836" s="11">
        <f t="shared" si="251"/>
        <v>1.7133613293135994</v>
      </c>
      <c r="J836" s="11">
        <f t="shared" si="251"/>
        <v>2.4290805298537776E-2</v>
      </c>
      <c r="K836" s="11">
        <f t="shared" si="251"/>
        <v>-6.0106533046557331E-2</v>
      </c>
    </row>
    <row r="837" spans="1:11" x14ac:dyDescent="0.2">
      <c r="A837" t="str">
        <f t="shared" si="252"/>
        <v>QE Jun-13</v>
      </c>
      <c r="B837">
        <f t="shared" si="249"/>
        <v>7</v>
      </c>
      <c r="C837" s="1">
        <f t="shared" si="249"/>
        <v>151.66666666665697</v>
      </c>
      <c r="D837" s="1">
        <f t="shared" si="249"/>
        <v>14226</v>
      </c>
      <c r="E837" s="10">
        <f t="shared" si="251"/>
        <v>130095</v>
      </c>
      <c r="F837" s="10">
        <f t="shared" si="251"/>
        <v>163719</v>
      </c>
      <c r="G837" s="10">
        <f t="shared" si="251"/>
        <v>95852</v>
      </c>
      <c r="H837" s="11">
        <f t="shared" si="251"/>
        <v>-6.2393457733451729E-3</v>
      </c>
      <c r="I837" s="11">
        <f t="shared" si="251"/>
        <v>1.0071482298206753</v>
      </c>
      <c r="J837" s="11">
        <f t="shared" si="251"/>
        <v>-1.2447296636982408E-2</v>
      </c>
      <c r="K837" s="11">
        <f t="shared" si="251"/>
        <v>-5.0209698912325962E-2</v>
      </c>
    </row>
    <row r="838" spans="1:11" x14ac:dyDescent="0.2">
      <c r="A838" t="str">
        <f t="shared" si="252"/>
        <v>QE Sep-13</v>
      </c>
      <c r="B838">
        <f t="shared" si="249"/>
        <v>-4</v>
      </c>
      <c r="C838" s="1">
        <f t="shared" si="249"/>
        <v>312.33333333331393</v>
      </c>
      <c r="D838" s="1">
        <f t="shared" si="249"/>
        <v>28736</v>
      </c>
      <c r="E838" s="10">
        <f t="shared" si="251"/>
        <v>245140</v>
      </c>
      <c r="F838" s="10">
        <f t="shared" si="251"/>
        <v>417269</v>
      </c>
      <c r="G838" s="10">
        <f t="shared" si="251"/>
        <v>183212</v>
      </c>
      <c r="H838" s="11">
        <f t="shared" si="251"/>
        <v>1.489480408570909E-2</v>
      </c>
      <c r="I838" s="11">
        <f t="shared" si="251"/>
        <v>1.910881536238044</v>
      </c>
      <c r="J838" s="11">
        <f t="shared" si="251"/>
        <v>1.9563265203370594E-3</v>
      </c>
      <c r="K838" s="11">
        <f t="shared" si="251"/>
        <v>0.15312614263275037</v>
      </c>
    </row>
    <row r="839" spans="1:11" x14ac:dyDescent="0.2">
      <c r="A839" t="str">
        <f t="shared" si="252"/>
        <v>QE Dec-13</v>
      </c>
      <c r="B839">
        <f t="shared" si="249"/>
        <v>14</v>
      </c>
      <c r="C839" s="1">
        <f t="shared" si="249"/>
        <v>1082.6666666666861</v>
      </c>
      <c r="D839" s="1">
        <f t="shared" si="249"/>
        <v>99552</v>
      </c>
      <c r="E839" s="10">
        <f t="shared" si="251"/>
        <v>252162</v>
      </c>
      <c r="F839" s="10">
        <f t="shared" si="251"/>
        <v>322882</v>
      </c>
      <c r="G839" s="10">
        <f t="shared" si="251"/>
        <v>106995</v>
      </c>
      <c r="H839" s="11">
        <f t="shared" si="251"/>
        <v>2.6184953876257744E-2</v>
      </c>
      <c r="I839" s="11">
        <f t="shared" si="251"/>
        <v>1.6548468251380868</v>
      </c>
      <c r="J839" s="11">
        <f t="shared" si="251"/>
        <v>-2.2787930095829578E-2</v>
      </c>
      <c r="K839" s="11">
        <f t="shared" si="251"/>
        <v>0.14655651249041313</v>
      </c>
    </row>
    <row r="840" spans="1:11" x14ac:dyDescent="0.2">
      <c r="A840" t="str">
        <f t="shared" si="252"/>
        <v>QE Mar-14</v>
      </c>
      <c r="B840">
        <f t="shared" ref="B840:D857" si="253">B780-B776</f>
        <v>-11</v>
      </c>
      <c r="C840" s="1">
        <f t="shared" si="253"/>
        <v>1387</v>
      </c>
      <c r="D840" s="1">
        <f t="shared" si="253"/>
        <v>124656</v>
      </c>
      <c r="E840" s="10">
        <f t="shared" ref="E840:K849" si="254">IF(OR(E780="C",E776="C"),"C",E780-E776)</f>
        <v>244181</v>
      </c>
      <c r="F840" s="10">
        <f t="shared" si="254"/>
        <v>417162</v>
      </c>
      <c r="G840" s="10">
        <f t="shared" si="254"/>
        <v>73766</v>
      </c>
      <c r="H840" s="11">
        <f t="shared" si="254"/>
        <v>4.8990880829440586E-2</v>
      </c>
      <c r="I840" s="11">
        <f t="shared" si="254"/>
        <v>1.4505397554755106</v>
      </c>
      <c r="J840" s="11">
        <f t="shared" si="254"/>
        <v>-3.8598003537053671E-3</v>
      </c>
      <c r="K840" s="11">
        <f t="shared" si="254"/>
        <v>0.5811380672874904</v>
      </c>
    </row>
    <row r="841" spans="1:11" x14ac:dyDescent="0.2">
      <c r="A841" t="str">
        <f t="shared" si="252"/>
        <v>QE Jun-14</v>
      </c>
      <c r="B841">
        <f t="shared" si="253"/>
        <v>-15</v>
      </c>
      <c r="C841" s="1">
        <f t="shared" si="253"/>
        <v>674.33333333334303</v>
      </c>
      <c r="D841" s="1">
        <f t="shared" si="253"/>
        <v>61391</v>
      </c>
      <c r="E841" s="10">
        <f t="shared" si="254"/>
        <v>300250</v>
      </c>
      <c r="F841" s="10">
        <f t="shared" si="254"/>
        <v>583250</v>
      </c>
      <c r="G841" s="10">
        <f t="shared" si="254"/>
        <v>163763</v>
      </c>
      <c r="H841" s="11">
        <f t="shared" si="254"/>
        <v>7.5459609831386221E-2</v>
      </c>
      <c r="I841" s="11">
        <f t="shared" si="254"/>
        <v>2.2373241481670405</v>
      </c>
      <c r="J841" s="11">
        <f t="shared" si="254"/>
        <v>2.1861224290898429E-2</v>
      </c>
      <c r="K841" s="11">
        <f t="shared" si="254"/>
        <v>0.42992352714317406</v>
      </c>
    </row>
    <row r="842" spans="1:11" x14ac:dyDescent="0.2">
      <c r="A842" t="str">
        <f t="shared" si="252"/>
        <v>QE Sep-14</v>
      </c>
      <c r="B842">
        <f t="shared" si="253"/>
        <v>-48</v>
      </c>
      <c r="C842" s="1">
        <f t="shared" si="253"/>
        <v>-53</v>
      </c>
      <c r="D842" s="1">
        <f t="shared" si="253"/>
        <v>-4141</v>
      </c>
      <c r="E842" s="10">
        <f t="shared" si="254"/>
        <v>175802</v>
      </c>
      <c r="F842" s="10">
        <f t="shared" si="254"/>
        <v>304941</v>
      </c>
      <c r="G842" s="10">
        <f t="shared" si="254"/>
        <v>30790</v>
      </c>
      <c r="H842" s="11">
        <f t="shared" si="254"/>
        <v>7.3445960703393265E-2</v>
      </c>
      <c r="I842" s="11">
        <f t="shared" si="254"/>
        <v>1.4317389678805981</v>
      </c>
      <c r="J842" s="11">
        <f t="shared" si="254"/>
        <v>2.6364330421890791E-3</v>
      </c>
      <c r="K842" s="11">
        <f t="shared" si="254"/>
        <v>0.64336311958626169</v>
      </c>
    </row>
    <row r="843" spans="1:11" x14ac:dyDescent="0.2">
      <c r="A843" t="str">
        <f t="shared" si="252"/>
        <v>QE Dec-14</v>
      </c>
      <c r="B843">
        <f t="shared" si="253"/>
        <v>-42</v>
      </c>
      <c r="C843" s="1">
        <f t="shared" si="253"/>
        <v>-834.66666666668607</v>
      </c>
      <c r="D843" s="1">
        <f t="shared" si="253"/>
        <v>-76935</v>
      </c>
      <c r="E843" s="10">
        <f t="shared" si="254"/>
        <v>303152</v>
      </c>
      <c r="F843" s="10">
        <f t="shared" si="254"/>
        <v>595954</v>
      </c>
      <c r="G843" s="10">
        <f t="shared" si="254"/>
        <v>185540</v>
      </c>
      <c r="H843" s="11">
        <f t="shared" si="254"/>
        <v>5.0246579952695436E-2</v>
      </c>
      <c r="I843" s="11">
        <f t="shared" si="254"/>
        <v>2.5848154632810676</v>
      </c>
      <c r="J843" s="11">
        <f t="shared" si="254"/>
        <v>1.3902804161669113E-2</v>
      </c>
      <c r="K843" s="11">
        <f t="shared" si="254"/>
        <v>0.31394709350308858</v>
      </c>
    </row>
    <row r="844" spans="1:11" x14ac:dyDescent="0.2">
      <c r="A844" t="str">
        <f t="shared" si="252"/>
        <v>QE Mar-15</v>
      </c>
      <c r="B844">
        <f t="shared" si="253"/>
        <v>-30</v>
      </c>
      <c r="C844" s="1">
        <f t="shared" si="253"/>
        <v>-884.66666666668607</v>
      </c>
      <c r="D844" s="1">
        <f t="shared" si="253"/>
        <v>-79994</v>
      </c>
      <c r="E844" s="10">
        <f t="shared" si="254"/>
        <v>313736</v>
      </c>
      <c r="F844" s="10">
        <f t="shared" si="254"/>
        <v>605783</v>
      </c>
      <c r="G844" s="10">
        <f t="shared" si="254"/>
        <v>278468</v>
      </c>
      <c r="H844" s="11">
        <f t="shared" si="254"/>
        <v>7.2230405090425442E-3</v>
      </c>
      <c r="I844" s="11">
        <f t="shared" si="254"/>
        <v>2.7788514607453223</v>
      </c>
      <c r="J844" s="11">
        <f t="shared" si="254"/>
        <v>6.1434422547019807E-3</v>
      </c>
      <c r="K844" s="11">
        <f t="shared" si="254"/>
        <v>0.13853226651887951</v>
      </c>
    </row>
    <row r="845" spans="1:11" x14ac:dyDescent="0.2">
      <c r="A845" t="str">
        <f t="shared" si="252"/>
        <v>QE Jun-15</v>
      </c>
      <c r="B845">
        <f t="shared" si="253"/>
        <v>-29</v>
      </c>
      <c r="C845" s="1">
        <f t="shared" si="253"/>
        <v>102</v>
      </c>
      <c r="D845" s="1">
        <f t="shared" si="253"/>
        <v>9324</v>
      </c>
      <c r="E845" s="10">
        <f t="shared" si="254"/>
        <v>183141</v>
      </c>
      <c r="F845" s="10">
        <f t="shared" si="254"/>
        <v>288822</v>
      </c>
      <c r="G845" s="10">
        <f t="shared" si="254"/>
        <v>116517</v>
      </c>
      <c r="H845" s="11">
        <f t="shared" si="254"/>
        <v>1.5247294466208983E-2</v>
      </c>
      <c r="I845" s="11">
        <f t="shared" si="254"/>
        <v>1.4339210734254308</v>
      </c>
      <c r="J845" s="11">
        <f t="shared" si="254"/>
        <v>-3.017809577855024E-3</v>
      </c>
      <c r="K845" s="11">
        <f t="shared" si="254"/>
        <v>0.4521552484205813</v>
      </c>
    </row>
    <row r="846" spans="1:11" x14ac:dyDescent="0.2">
      <c r="A846" t="str">
        <f t="shared" si="252"/>
        <v>QE Sep-15</v>
      </c>
      <c r="B846">
        <f t="shared" si="253"/>
        <v>29</v>
      </c>
      <c r="C846" s="1">
        <f t="shared" si="253"/>
        <v>1163</v>
      </c>
      <c r="D846" s="1">
        <f t="shared" si="253"/>
        <v>106814</v>
      </c>
      <c r="E846" s="10">
        <f t="shared" si="254"/>
        <v>163716</v>
      </c>
      <c r="F846" s="10">
        <f t="shared" si="254"/>
        <v>308726</v>
      </c>
      <c r="G846" s="10">
        <f t="shared" si="254"/>
        <v>149259</v>
      </c>
      <c r="H846" s="11">
        <f t="shared" si="254"/>
        <v>-1.3619241517957015E-3</v>
      </c>
      <c r="I846" s="11">
        <f t="shared" si="254"/>
        <v>1.0255657590874776</v>
      </c>
      <c r="J846" s="11">
        <f t="shared" si="254"/>
        <v>8.0124070633580402E-3</v>
      </c>
      <c r="K846" s="11">
        <f t="shared" si="254"/>
        <v>-2.9952097333129757E-2</v>
      </c>
    </row>
    <row r="847" spans="1:11" x14ac:dyDescent="0.2">
      <c r="A847" t="str">
        <f t="shared" si="252"/>
        <v>QE Dec-15</v>
      </c>
      <c r="B847">
        <f t="shared" si="253"/>
        <v>-11</v>
      </c>
      <c r="C847" s="1">
        <f t="shared" si="253"/>
        <v>10.666666666686069</v>
      </c>
      <c r="D847" s="1">
        <f t="shared" si="253"/>
        <v>1054</v>
      </c>
      <c r="E847" s="10">
        <f t="shared" si="254"/>
        <v>233529</v>
      </c>
      <c r="F847" s="10">
        <f t="shared" si="254"/>
        <v>439593</v>
      </c>
      <c r="G847" s="10">
        <f t="shared" si="254"/>
        <v>308850</v>
      </c>
      <c r="H847" s="11">
        <f t="shared" si="254"/>
        <v>-3.4824913277525349E-2</v>
      </c>
      <c r="I847" s="11">
        <f t="shared" si="254"/>
        <v>1.8071051100626434</v>
      </c>
      <c r="J847" s="11">
        <f t="shared" si="254"/>
        <v>6.2292073981575768E-3</v>
      </c>
      <c r="K847" s="11">
        <f t="shared" si="254"/>
        <v>0.15580777449900296</v>
      </c>
    </row>
    <row r="848" spans="1:11" x14ac:dyDescent="0.2">
      <c r="A848" t="str">
        <f t="shared" si="252"/>
        <v>QE Mar-16</v>
      </c>
      <c r="B848">
        <f t="shared" si="253"/>
        <v>-39</v>
      </c>
      <c r="C848" s="1">
        <f t="shared" si="253"/>
        <v>-205.66666666665697</v>
      </c>
      <c r="D848" s="1">
        <f t="shared" si="253"/>
        <v>122598</v>
      </c>
      <c r="E848" s="10">
        <f t="shared" si="254"/>
        <v>421984</v>
      </c>
      <c r="F848" s="10">
        <f t="shared" si="254"/>
        <v>974673</v>
      </c>
      <c r="G848" s="10">
        <f t="shared" si="254"/>
        <v>608875</v>
      </c>
      <c r="H848" s="11">
        <f t="shared" si="254"/>
        <v>-4.0818345579396231E-2</v>
      </c>
      <c r="I848" s="11">
        <f t="shared" si="254"/>
        <v>2.800309938770134</v>
      </c>
      <c r="J848" s="11">
        <f t="shared" si="254"/>
        <v>3.0369243066077134E-2</v>
      </c>
      <c r="K848" s="11">
        <f t="shared" si="254"/>
        <v>0.48452285462178679</v>
      </c>
    </row>
    <row r="849" spans="1:11" x14ac:dyDescent="0.2">
      <c r="A849" t="str">
        <f t="shared" si="252"/>
        <v>QE Jun-16</v>
      </c>
      <c r="B849">
        <f t="shared" si="253"/>
        <v>-15</v>
      </c>
      <c r="C849" s="1">
        <f t="shared" si="253"/>
        <v>-1094</v>
      </c>
      <c r="D849" s="1">
        <f t="shared" si="253"/>
        <v>-99938</v>
      </c>
      <c r="E849" s="10">
        <f t="shared" si="254"/>
        <v>167808</v>
      </c>
      <c r="F849" s="10">
        <f t="shared" si="254"/>
        <v>336833</v>
      </c>
      <c r="G849" s="10">
        <f t="shared" si="254"/>
        <v>250177</v>
      </c>
      <c r="H849" s="11">
        <f t="shared" si="254"/>
        <v>-4.2530505898950022E-2</v>
      </c>
      <c r="I849" s="11">
        <f t="shared" si="254"/>
        <v>1.6350660743685239</v>
      </c>
      <c r="J849" s="11">
        <f t="shared" si="254"/>
        <v>1.2950134136141322E-2</v>
      </c>
      <c r="K849" s="11">
        <f t="shared" si="254"/>
        <v>-0.13764283980864178</v>
      </c>
    </row>
    <row r="850" spans="1:11" x14ac:dyDescent="0.2">
      <c r="A850" t="str">
        <f t="shared" si="252"/>
        <v>QE Sep-16</v>
      </c>
      <c r="B850">
        <f t="shared" si="253"/>
        <v>-72</v>
      </c>
      <c r="C850" s="1">
        <f t="shared" si="253"/>
        <v>-992.33333333331393</v>
      </c>
      <c r="D850" s="1">
        <f t="shared" si="253"/>
        <v>-91239</v>
      </c>
      <c r="E850" s="10">
        <f t="shared" ref="E850:K857" si="255">IF(OR(E790="C",E786="C"),"C",E790-E786)</f>
        <v>223814</v>
      </c>
      <c r="F850" s="10">
        <f t="shared" si="255"/>
        <v>475362</v>
      </c>
      <c r="G850" s="10">
        <f t="shared" si="255"/>
        <v>299590</v>
      </c>
      <c r="H850" s="11">
        <f t="shared" si="255"/>
        <v>-4.0875822568210651E-2</v>
      </c>
      <c r="I850" s="11">
        <f t="shared" si="255"/>
        <v>2.060849662784868</v>
      </c>
      <c r="J850" s="11">
        <f t="shared" si="255"/>
        <v>2.1790543095560277E-2</v>
      </c>
      <c r="K850" s="11">
        <f t="shared" si="255"/>
        <v>0.69472741842587027</v>
      </c>
    </row>
    <row r="851" spans="1:11" x14ac:dyDescent="0.2">
      <c r="A851" t="str">
        <f t="shared" si="252"/>
        <v>QE Dec-16</v>
      </c>
      <c r="B851">
        <f t="shared" si="253"/>
        <v>-86</v>
      </c>
      <c r="C851" s="1">
        <f t="shared" si="253"/>
        <v>-1468.333333333343</v>
      </c>
      <c r="D851" s="1">
        <f t="shared" si="253"/>
        <v>-135763</v>
      </c>
      <c r="E851" s="10">
        <f t="shared" si="255"/>
        <v>199782</v>
      </c>
      <c r="F851" s="10">
        <f t="shared" si="255"/>
        <v>460152</v>
      </c>
      <c r="G851" s="10">
        <f t="shared" si="255"/>
        <v>254441</v>
      </c>
      <c r="H851" s="11">
        <f t="shared" si="255"/>
        <v>-7.014016416321045E-3</v>
      </c>
      <c r="I851" s="11">
        <f t="shared" si="255"/>
        <v>2.0299360067740295</v>
      </c>
      <c r="J851" s="11">
        <f t="shared" si="255"/>
        <v>1.934869899179037E-2</v>
      </c>
      <c r="K851" s="11">
        <f t="shared" si="255"/>
        <v>0.75404535099994519</v>
      </c>
    </row>
    <row r="852" spans="1:11" x14ac:dyDescent="0.2">
      <c r="A852" t="str">
        <f t="shared" si="252"/>
        <v>QE Mar-17</v>
      </c>
      <c r="B852">
        <f t="shared" si="253"/>
        <v>-47</v>
      </c>
      <c r="C852" s="1">
        <f t="shared" si="253"/>
        <v>-844.66666666665697</v>
      </c>
      <c r="D852" s="1">
        <f t="shared" si="253"/>
        <v>-217654</v>
      </c>
      <c r="E852" s="10">
        <f t="shared" si="255"/>
        <v>59218</v>
      </c>
      <c r="F852" s="10">
        <f t="shared" si="255"/>
        <v>-82623</v>
      </c>
      <c r="G852" s="10">
        <f t="shared" si="255"/>
        <v>-49943</v>
      </c>
      <c r="H852" s="11">
        <f t="shared" si="255"/>
        <v>2.6352410710186458E-3</v>
      </c>
      <c r="I852" s="11">
        <f t="shared" si="255"/>
        <v>1.4080995625945434</v>
      </c>
      <c r="J852" s="11">
        <f t="shared" si="255"/>
        <v>-2.7299932286310336E-2</v>
      </c>
      <c r="K852" s="11">
        <f t="shared" si="255"/>
        <v>0.40736321749685089</v>
      </c>
    </row>
    <row r="853" spans="1:11" x14ac:dyDescent="0.2">
      <c r="A853" t="str">
        <f t="shared" si="252"/>
        <v>QE Jun-17</v>
      </c>
      <c r="B853">
        <f t="shared" si="253"/>
        <v>-16</v>
      </c>
      <c r="C853" s="1">
        <f t="shared" si="253"/>
        <v>17.333333333343035</v>
      </c>
      <c r="D853" s="1">
        <f t="shared" si="253"/>
        <v>1447</v>
      </c>
      <c r="E853" s="10">
        <f t="shared" si="255"/>
        <v>252025</v>
      </c>
      <c r="F853" s="10">
        <f t="shared" si="255"/>
        <v>539660</v>
      </c>
      <c r="G853" s="10">
        <f t="shared" si="255"/>
        <v>230284</v>
      </c>
      <c r="H853" s="11">
        <f t="shared" si="255"/>
        <v>2.0658135879351169E-2</v>
      </c>
      <c r="I853" s="11">
        <f t="shared" si="255"/>
        <v>2.019896236680907</v>
      </c>
      <c r="J853" s="11">
        <f t="shared" si="255"/>
        <v>2.466926262546898E-2</v>
      </c>
      <c r="K853" s="11">
        <f t="shared" si="255"/>
        <v>0.24086262606752484</v>
      </c>
    </row>
    <row r="854" spans="1:11" x14ac:dyDescent="0.2">
      <c r="A854" t="str">
        <f t="shared" si="252"/>
        <v>QE Sep-17</v>
      </c>
      <c r="B854">
        <f t="shared" si="253"/>
        <v>-65</v>
      </c>
      <c r="C854" s="1">
        <f t="shared" si="253"/>
        <v>-1284.6666666666861</v>
      </c>
      <c r="D854" s="1">
        <f t="shared" si="253"/>
        <v>-118107</v>
      </c>
      <c r="E854" s="10">
        <f t="shared" si="255"/>
        <v>24388</v>
      </c>
      <c r="F854" s="10">
        <f t="shared" si="255"/>
        <v>64819</v>
      </c>
      <c r="G854" s="10">
        <f t="shared" si="255"/>
        <v>55790</v>
      </c>
      <c r="H854" s="11">
        <f t="shared" si="255"/>
        <v>-1.3127624296700446E-2</v>
      </c>
      <c r="I854" s="11">
        <f t="shared" si="255"/>
        <v>0.55060829728726191</v>
      </c>
      <c r="J854" s="11">
        <f t="shared" si="255"/>
        <v>5.1056259124544479E-3</v>
      </c>
      <c r="K854" s="11">
        <f t="shared" si="255"/>
        <v>0.52605395339363525</v>
      </c>
    </row>
    <row r="855" spans="1:11" x14ac:dyDescent="0.2">
      <c r="A855" t="str">
        <f t="shared" si="252"/>
        <v>QE Dec-17</v>
      </c>
      <c r="B855">
        <f t="shared" si="253"/>
        <v>-19</v>
      </c>
      <c r="C855" s="1">
        <f t="shared" si="253"/>
        <v>1214</v>
      </c>
      <c r="D855" s="1">
        <f t="shared" si="253"/>
        <v>112713</v>
      </c>
      <c r="E855" s="10">
        <f t="shared" si="255"/>
        <v>209687</v>
      </c>
      <c r="F855" s="10">
        <f t="shared" si="255"/>
        <v>441675</v>
      </c>
      <c r="G855" s="10">
        <f t="shared" si="255"/>
        <v>181980</v>
      </c>
      <c r="H855" s="11">
        <f t="shared" si="255"/>
        <v>1.6044719520138306E-2</v>
      </c>
      <c r="I855" s="11">
        <f t="shared" si="255"/>
        <v>1.2285028784681913</v>
      </c>
      <c r="J855" s="11">
        <f t="shared" si="255"/>
        <v>1.209849049982048E-2</v>
      </c>
      <c r="K855" s="11">
        <f t="shared" si="255"/>
        <v>0.67339640607683293</v>
      </c>
    </row>
    <row r="856" spans="1:11" x14ac:dyDescent="0.2">
      <c r="A856" t="str">
        <f t="shared" si="252"/>
        <v>QE Mar-18</v>
      </c>
      <c r="B856">
        <f t="shared" si="253"/>
        <v>-29</v>
      </c>
      <c r="C856" s="1">
        <f t="shared" si="253"/>
        <v>-87.666666666686069</v>
      </c>
      <c r="D856" s="1">
        <f t="shared" si="253"/>
        <v>272905</v>
      </c>
      <c r="E856" s="10">
        <f t="shared" si="255"/>
        <v>-244303</v>
      </c>
      <c r="F856" s="10">
        <f t="shared" si="255"/>
        <v>-198120</v>
      </c>
      <c r="G856" s="10">
        <f t="shared" si="255"/>
        <v>-252135</v>
      </c>
      <c r="H856" s="11">
        <f t="shared" si="255"/>
        <v>4.970980755096388E-2</v>
      </c>
      <c r="I856" s="11">
        <f t="shared" si="255"/>
        <v>-3.0792521075920121</v>
      </c>
      <c r="J856" s="11">
        <f t="shared" si="255"/>
        <v>3.6116057641290666E-2</v>
      </c>
      <c r="K856" s="11">
        <f t="shared" si="255"/>
        <v>0.39892704899224896</v>
      </c>
    </row>
    <row r="857" spans="1:11" x14ac:dyDescent="0.2">
      <c r="A857" t="str">
        <f t="shared" si="252"/>
        <v>QE Jun-18</v>
      </c>
      <c r="B857">
        <f t="shared" si="253"/>
        <v>13</v>
      </c>
      <c r="C857" s="1">
        <f t="shared" si="253"/>
        <v>3739.3333333333139</v>
      </c>
      <c r="D857" s="1">
        <f t="shared" si="253"/>
        <v>60750</v>
      </c>
      <c r="E857" s="10">
        <f t="shared" si="255"/>
        <v>1672866</v>
      </c>
      <c r="F857" s="10">
        <f t="shared" si="255"/>
        <v>3365404</v>
      </c>
      <c r="G857" s="10">
        <f t="shared" si="255"/>
        <v>1958548</v>
      </c>
      <c r="H857" s="11">
        <f t="shared" si="255"/>
        <v>-8.7534667457499937E-2</v>
      </c>
      <c r="I857" s="11">
        <f t="shared" si="255"/>
        <v>13.179674071694372</v>
      </c>
      <c r="J857" s="11">
        <f t="shared" si="255"/>
        <v>8.291713792717248E-2</v>
      </c>
      <c r="K857" s="11">
        <f t="shared" si="255"/>
        <v>1.0323192616132033</v>
      </c>
    </row>
    <row r="858" spans="1:11" x14ac:dyDescent="0.2">
      <c r="C858" s="1"/>
      <c r="D858" s="1"/>
      <c r="E858" s="10"/>
      <c r="F858" s="10"/>
      <c r="G858" s="10"/>
      <c r="H858" s="11"/>
      <c r="I858" s="12"/>
      <c r="J858" s="12"/>
      <c r="K858" s="27"/>
    </row>
    <row r="859" spans="1:11" x14ac:dyDescent="0.2">
      <c r="A859" s="14" t="s">
        <v>12</v>
      </c>
      <c r="B859" s="19"/>
      <c r="C859" s="28"/>
      <c r="H859" s="29"/>
      <c r="I859" s="19"/>
      <c r="K859" s="19"/>
    </row>
    <row r="860" spans="1:11" x14ac:dyDescent="0.2">
      <c r="A860" t="str">
        <f t="shared" ref="A860:A891" si="256">A740</f>
        <v>QE Mar-04</v>
      </c>
      <c r="B860" s="19">
        <f t="shared" ref="B860:D879" si="257">B740/B736-1</f>
        <v>-5.3926525109537771E-3</v>
      </c>
      <c r="C860" s="19">
        <f t="shared" si="257"/>
        <v>1.1293881967283204E-2</v>
      </c>
      <c r="D860" s="19">
        <f t="shared" si="257"/>
        <v>2.2647418870786806E-2</v>
      </c>
      <c r="E860" s="20">
        <f t="shared" ref="E860:K869" si="258">IF(OR(E740="C",E736="C"),"C",E740/E736-1)</f>
        <v>4.523586835964255E-2</v>
      </c>
      <c r="F860" s="20">
        <f t="shared" si="258"/>
        <v>4.2203472518762775E-2</v>
      </c>
      <c r="G860" s="20">
        <f t="shared" si="258"/>
        <v>4.9104841914509922E-2</v>
      </c>
      <c r="H860" s="20">
        <f t="shared" si="258"/>
        <v>-6.5783410008410925E-3</v>
      </c>
      <c r="I860" s="20">
        <f t="shared" si="258"/>
        <v>2.2088208577104806E-2</v>
      </c>
      <c r="J860" s="20">
        <f t="shared" si="258"/>
        <v>-2.9011593772023669E-3</v>
      </c>
      <c r="K860" s="20">
        <f t="shared" si="258"/>
        <v>1.677700704741758E-2</v>
      </c>
    </row>
    <row r="861" spans="1:11" x14ac:dyDescent="0.2">
      <c r="A861" t="str">
        <f t="shared" si="256"/>
        <v>QE Jun-04</v>
      </c>
      <c r="B861" s="19">
        <f t="shared" si="257"/>
        <v>2.2543148996125417E-2</v>
      </c>
      <c r="C861" s="19">
        <f t="shared" si="257"/>
        <v>4.2317270822627151E-2</v>
      </c>
      <c r="D861" s="19">
        <f t="shared" si="257"/>
        <v>4.2265140216817487E-2</v>
      </c>
      <c r="E861" s="20">
        <f t="shared" si="258"/>
        <v>7.5518867607972995E-2</v>
      </c>
      <c r="F861" s="20">
        <f t="shared" si="258"/>
        <v>6.8664653564683542E-2</v>
      </c>
      <c r="G861" s="20">
        <f t="shared" si="258"/>
        <v>8.1376441829674739E-2</v>
      </c>
      <c r="H861" s="20">
        <f t="shared" si="258"/>
        <v>-1.1755192524337876E-2</v>
      </c>
      <c r="I861" s="20">
        <f t="shared" si="258"/>
        <v>3.1905247626566213E-2</v>
      </c>
      <c r="J861" s="20">
        <f t="shared" si="258"/>
        <v>-6.3729370536601548E-3</v>
      </c>
      <c r="K861" s="20">
        <f t="shared" si="258"/>
        <v>1.933817838974794E-2</v>
      </c>
    </row>
    <row r="862" spans="1:11" x14ac:dyDescent="0.2">
      <c r="A862" t="str">
        <f t="shared" si="256"/>
        <v>QE Sep-04</v>
      </c>
      <c r="B862" s="19">
        <f t="shared" si="257"/>
        <v>2.1776702385067459E-2</v>
      </c>
      <c r="C862" s="19">
        <f t="shared" si="257"/>
        <v>4.2968904565675814E-2</v>
      </c>
      <c r="D862" s="19">
        <f t="shared" si="257"/>
        <v>4.2788779976046243E-2</v>
      </c>
      <c r="E862" s="20">
        <f t="shared" si="258"/>
        <v>6.8290002584011189E-2</v>
      </c>
      <c r="F862" s="20">
        <f t="shared" si="258"/>
        <v>5.766092058552319E-2</v>
      </c>
      <c r="G862" s="20">
        <f t="shared" si="258"/>
        <v>6.7890057541819093E-2</v>
      </c>
      <c r="H862" s="20">
        <f t="shared" si="258"/>
        <v>-9.578829659527166E-3</v>
      </c>
      <c r="I862" s="20">
        <f t="shared" si="258"/>
        <v>2.4454830256757321E-2</v>
      </c>
      <c r="J862" s="20">
        <f t="shared" si="258"/>
        <v>-9.9496222680901525E-3</v>
      </c>
      <c r="K862" s="20">
        <f t="shared" si="258"/>
        <v>2.0740541579330252E-2</v>
      </c>
    </row>
    <row r="863" spans="1:11" x14ac:dyDescent="0.2">
      <c r="A863" t="str">
        <f t="shared" si="256"/>
        <v>QE Dec-04</v>
      </c>
      <c r="B863" s="19">
        <f t="shared" si="257"/>
        <v>4.2610754142712315E-2</v>
      </c>
      <c r="C863" s="19">
        <f t="shared" si="257"/>
        <v>5.2531219824452968E-2</v>
      </c>
      <c r="D863" s="19">
        <f t="shared" si="257"/>
        <v>5.2617454199936242E-2</v>
      </c>
      <c r="E863" s="20">
        <f t="shared" si="258"/>
        <v>4.0683108216037489E-2</v>
      </c>
      <c r="F863" s="20">
        <f t="shared" si="258"/>
        <v>3.072567006347704E-2</v>
      </c>
      <c r="G863" s="20">
        <f t="shared" si="258"/>
        <v>5.0256213501050917E-2</v>
      </c>
      <c r="H863" s="20">
        <f t="shared" si="258"/>
        <v>-1.8595979901388504E-2</v>
      </c>
      <c r="I863" s="20">
        <f t="shared" si="258"/>
        <v>-1.1337780820829702E-2</v>
      </c>
      <c r="J863" s="20">
        <f t="shared" si="258"/>
        <v>-9.5681750515100861E-3</v>
      </c>
      <c r="K863" s="20">
        <f t="shared" si="258"/>
        <v>9.5150233606575707E-3</v>
      </c>
    </row>
    <row r="864" spans="1:11" x14ac:dyDescent="0.2">
      <c r="A864" t="str">
        <f t="shared" si="256"/>
        <v>QE Mar-05</v>
      </c>
      <c r="B864" s="19">
        <f t="shared" si="257"/>
        <v>5.3202304303625825E-2</v>
      </c>
      <c r="C864" s="19">
        <f t="shared" si="257"/>
        <v>4.2923160445438979E-2</v>
      </c>
      <c r="D864" s="19">
        <f t="shared" si="257"/>
        <v>3.1398831985240072E-2</v>
      </c>
      <c r="E864" s="20">
        <f t="shared" si="258"/>
        <v>4.8720568287660138E-2</v>
      </c>
      <c r="F864" s="20">
        <f t="shared" si="258"/>
        <v>5.4306747598525051E-2</v>
      </c>
      <c r="G864" s="20">
        <f t="shared" si="258"/>
        <v>6.2632341153340043E-2</v>
      </c>
      <c r="H864" s="20">
        <f t="shared" si="258"/>
        <v>-7.8348768735748697E-3</v>
      </c>
      <c r="I864" s="20">
        <f t="shared" si="258"/>
        <v>1.6794411400562703E-2</v>
      </c>
      <c r="J864" s="20">
        <f t="shared" si="258"/>
        <v>5.3266613431508514E-3</v>
      </c>
      <c r="K864" s="20">
        <f t="shared" si="258"/>
        <v>-9.7598949567275772E-3</v>
      </c>
    </row>
    <row r="865" spans="1:11" x14ac:dyDescent="0.2">
      <c r="A865" t="str">
        <f t="shared" si="256"/>
        <v>QE Jun-05</v>
      </c>
      <c r="B865" s="19">
        <f t="shared" si="257"/>
        <v>5.3393041681019549E-2</v>
      </c>
      <c r="C865" s="19">
        <f t="shared" si="257"/>
        <v>4.7620853594116275E-2</v>
      </c>
      <c r="D865" s="19">
        <f t="shared" si="257"/>
        <v>4.7627600516879198E-2</v>
      </c>
      <c r="E865" s="20">
        <f t="shared" si="258"/>
        <v>2.6292151231008365E-2</v>
      </c>
      <c r="F865" s="20">
        <f t="shared" si="258"/>
        <v>1.1546762384935016E-2</v>
      </c>
      <c r="G865" s="20">
        <f t="shared" si="258"/>
        <v>2.5800406310769075E-2</v>
      </c>
      <c r="H865" s="20">
        <f t="shared" si="258"/>
        <v>-1.3895143575831215E-2</v>
      </c>
      <c r="I865" s="20">
        <f t="shared" si="258"/>
        <v>-2.0365489870011189E-2</v>
      </c>
      <c r="J865" s="20">
        <f t="shared" si="258"/>
        <v>-1.4367632869828451E-2</v>
      </c>
      <c r="K865" s="20">
        <f t="shared" si="258"/>
        <v>-5.4796147862264943E-3</v>
      </c>
    </row>
    <row r="866" spans="1:11" x14ac:dyDescent="0.2">
      <c r="A866" t="str">
        <f t="shared" si="256"/>
        <v>QE Sep-05</v>
      </c>
      <c r="B866" s="19">
        <f t="shared" si="257"/>
        <v>5.0067658998646847E-2</v>
      </c>
      <c r="C866" s="19">
        <f t="shared" si="257"/>
        <v>4.149673321283287E-2</v>
      </c>
      <c r="D866" s="19">
        <f t="shared" si="257"/>
        <v>4.1691622165149544E-2</v>
      </c>
      <c r="E866" s="20">
        <f t="shared" si="258"/>
        <v>1.1147001739738815E-2</v>
      </c>
      <c r="F866" s="20">
        <f t="shared" si="258"/>
        <v>8.167139314800842E-4</v>
      </c>
      <c r="G866" s="20">
        <f t="shared" si="258"/>
        <v>-4.9361733629242899E-3</v>
      </c>
      <c r="H866" s="20">
        <f t="shared" si="258"/>
        <v>5.7814254125252429E-3</v>
      </c>
      <c r="I866" s="20">
        <f t="shared" si="258"/>
        <v>-2.9322133129883521E-2</v>
      </c>
      <c r="J866" s="20">
        <f t="shared" si="258"/>
        <v>-1.0216405518173932E-2</v>
      </c>
      <c r="K866" s="20">
        <f t="shared" si="258"/>
        <v>-8.1622605099439527E-3</v>
      </c>
    </row>
    <row r="867" spans="1:11" x14ac:dyDescent="0.2">
      <c r="A867" t="str">
        <f t="shared" si="256"/>
        <v>QE Dec-05</v>
      </c>
      <c r="B867" s="19">
        <f t="shared" si="257"/>
        <v>3.6003892312682417E-2</v>
      </c>
      <c r="C867" s="19">
        <f t="shared" si="257"/>
        <v>4.1856186041237642E-2</v>
      </c>
      <c r="D867" s="19">
        <f t="shared" si="257"/>
        <v>4.1856419431915537E-2</v>
      </c>
      <c r="E867" s="20">
        <f t="shared" si="258"/>
        <v>-3.2243994903312645E-3</v>
      </c>
      <c r="F867" s="20">
        <f t="shared" si="258"/>
        <v>-1.1086851907739503E-2</v>
      </c>
      <c r="G867" s="20">
        <f t="shared" si="258"/>
        <v>-1.2540568307044531E-2</v>
      </c>
      <c r="H867" s="20">
        <f t="shared" si="258"/>
        <v>1.4721783524946908E-3</v>
      </c>
      <c r="I867" s="20">
        <f t="shared" si="258"/>
        <v>-4.3269704041203338E-2</v>
      </c>
      <c r="J867" s="20">
        <f t="shared" si="258"/>
        <v>-7.8878861133718781E-3</v>
      </c>
      <c r="K867" s="20">
        <f t="shared" si="258"/>
        <v>5.6489109471309362E-3</v>
      </c>
    </row>
    <row r="868" spans="1:11" x14ac:dyDescent="0.2">
      <c r="A868" t="str">
        <f t="shared" si="256"/>
        <v>QE Mar-06</v>
      </c>
      <c r="B868" s="19">
        <f t="shared" si="257"/>
        <v>2.8957528957529011E-2</v>
      </c>
      <c r="C868" s="19">
        <f t="shared" si="257"/>
        <v>3.7411157072011259E-2</v>
      </c>
      <c r="D868" s="19">
        <f t="shared" si="257"/>
        <v>3.7352948570183564E-2</v>
      </c>
      <c r="E868" s="20">
        <f t="shared" si="258"/>
        <v>-1.9875557072736028E-3</v>
      </c>
      <c r="F868" s="20">
        <f t="shared" si="258"/>
        <v>-2.1182536304040323E-2</v>
      </c>
      <c r="G868" s="20">
        <f t="shared" si="258"/>
        <v>-1.1619877162009074E-2</v>
      </c>
      <c r="H868" s="20">
        <f t="shared" si="258"/>
        <v>-9.6750824111815348E-3</v>
      </c>
      <c r="I868" s="20">
        <f t="shared" si="258"/>
        <v>-3.7923933538417609E-2</v>
      </c>
      <c r="J868" s="20">
        <f t="shared" si="258"/>
        <v>-1.923320766843728E-2</v>
      </c>
      <c r="K868" s="20">
        <f t="shared" si="258"/>
        <v>8.2157211318985013E-3</v>
      </c>
    </row>
    <row r="869" spans="1:11" x14ac:dyDescent="0.2">
      <c r="A869" t="str">
        <f t="shared" si="256"/>
        <v>QE Jun-06</v>
      </c>
      <c r="B869" s="19">
        <f t="shared" si="257"/>
        <v>2.1582733812949728E-2</v>
      </c>
      <c r="C869" s="19">
        <f t="shared" si="257"/>
        <v>2.3406874153142798E-2</v>
      </c>
      <c r="D869" s="19">
        <f t="shared" si="257"/>
        <v>2.3400794923172263E-2</v>
      </c>
      <c r="E869" s="20">
        <f t="shared" si="258"/>
        <v>1.8604493786209542E-3</v>
      </c>
      <c r="F869" s="20">
        <f t="shared" si="258"/>
        <v>7.6216678140750282E-4</v>
      </c>
      <c r="G869" s="20">
        <f t="shared" si="258"/>
        <v>-1.0923427738128044E-2</v>
      </c>
      <c r="H869" s="20">
        <f t="shared" si="258"/>
        <v>1.181465100605128E-2</v>
      </c>
      <c r="I869" s="20">
        <f t="shared" si="258"/>
        <v>-2.1047810057806648E-2</v>
      </c>
      <c r="J869" s="20">
        <f t="shared" si="258"/>
        <v>-1.096243092433391E-3</v>
      </c>
      <c r="K869" s="20">
        <f t="shared" si="258"/>
        <v>1.7856021639919284E-3</v>
      </c>
    </row>
    <row r="870" spans="1:11" x14ac:dyDescent="0.2">
      <c r="A870" t="str">
        <f t="shared" si="256"/>
        <v>QE Sep-06</v>
      </c>
      <c r="B870" s="19">
        <f t="shared" si="257"/>
        <v>1.7074742268041287E-2</v>
      </c>
      <c r="C870" s="19">
        <f t="shared" si="257"/>
        <v>7.6574818515338094E-3</v>
      </c>
      <c r="D870" s="19">
        <f t="shared" si="257"/>
        <v>7.6674465464967589E-3</v>
      </c>
      <c r="E870" s="20">
        <f t="shared" ref="E870:K879" si="259">IF(OR(E750="C",E746="C"),"C",E750/E746-1)</f>
        <v>1.6443266344569052E-2</v>
      </c>
      <c r="F870" s="20">
        <f t="shared" si="259"/>
        <v>6.4865974853625108E-3</v>
      </c>
      <c r="G870" s="20">
        <f t="shared" si="259"/>
        <v>4.2315797174317105E-3</v>
      </c>
      <c r="H870" s="20">
        <f t="shared" si="259"/>
        <v>2.2455156892846606E-3</v>
      </c>
      <c r="I870" s="20">
        <f t="shared" si="259"/>
        <v>8.7090436712518038E-3</v>
      </c>
      <c r="J870" s="20">
        <f t="shared" si="259"/>
        <v>-9.7955972447077988E-3</v>
      </c>
      <c r="K870" s="20">
        <f t="shared" si="259"/>
        <v>-9.2591626014694173E-3</v>
      </c>
    </row>
    <row r="871" spans="1:11" x14ac:dyDescent="0.2">
      <c r="A871" t="str">
        <f t="shared" si="256"/>
        <v>QE Dec-06</v>
      </c>
      <c r="B871" s="19">
        <f t="shared" si="257"/>
        <v>1.2210394489668097E-2</v>
      </c>
      <c r="C871" s="19">
        <f t="shared" si="257"/>
        <v>1.0215565751885425E-3</v>
      </c>
      <c r="D871" s="19">
        <f t="shared" si="257"/>
        <v>1.0367608088606151E-3</v>
      </c>
      <c r="E871" s="20">
        <f t="shared" si="259"/>
        <v>4.5785518930789859E-2</v>
      </c>
      <c r="F871" s="20">
        <f t="shared" si="259"/>
        <v>4.5842528324605114E-2</v>
      </c>
      <c r="G871" s="20">
        <f t="shared" si="259"/>
        <v>3.2406528968461856E-2</v>
      </c>
      <c r="H871" s="20">
        <f t="shared" si="259"/>
        <v>1.3014252602187693E-2</v>
      </c>
      <c r="I871" s="20">
        <f t="shared" si="259"/>
        <v>4.470241241267825E-2</v>
      </c>
      <c r="J871" s="20">
        <f t="shared" si="259"/>
        <v>5.4513466464678473E-5</v>
      </c>
      <c r="K871" s="20">
        <f t="shared" si="259"/>
        <v>-1.1053865851793465E-2</v>
      </c>
    </row>
    <row r="872" spans="1:11" x14ac:dyDescent="0.2">
      <c r="A872" t="str">
        <f t="shared" si="256"/>
        <v>QE Mar-07</v>
      </c>
      <c r="B872" s="19">
        <f t="shared" si="257"/>
        <v>1.3445903689806027E-2</v>
      </c>
      <c r="C872" s="19">
        <f t="shared" si="257"/>
        <v>-1.1210487925471524E-3</v>
      </c>
      <c r="D872" s="19">
        <f t="shared" si="257"/>
        <v>-1.050033881930923E-3</v>
      </c>
      <c r="E872" s="20">
        <f t="shared" si="259"/>
        <v>5.5536841536766746E-2</v>
      </c>
      <c r="F872" s="20">
        <f t="shared" si="259"/>
        <v>4.9953890001932511E-2</v>
      </c>
      <c r="G872" s="20">
        <f t="shared" si="259"/>
        <v>3.0222518211933114E-2</v>
      </c>
      <c r="H872" s="20">
        <f t="shared" si="259"/>
        <v>1.9152533982896847E-2</v>
      </c>
      <c r="I872" s="20">
        <f t="shared" si="259"/>
        <v>5.6646356011798016E-2</v>
      </c>
      <c r="J872" s="20">
        <f t="shared" si="259"/>
        <v>-5.2892057530706804E-3</v>
      </c>
      <c r="K872" s="20">
        <f t="shared" si="259"/>
        <v>-1.4373685294219674E-2</v>
      </c>
    </row>
    <row r="873" spans="1:11" x14ac:dyDescent="0.2">
      <c r="A873" t="str">
        <f t="shared" si="256"/>
        <v>QE Jun-07</v>
      </c>
      <c r="B873" s="19">
        <f t="shared" si="257"/>
        <v>1.4084507042253502E-2</v>
      </c>
      <c r="C873" s="19">
        <f t="shared" si="257"/>
        <v>3.70664214100902E-3</v>
      </c>
      <c r="D873" s="19">
        <f t="shared" si="257"/>
        <v>3.666558898569594E-3</v>
      </c>
      <c r="E873" s="20">
        <f t="shared" si="259"/>
        <v>4.1613511363471467E-2</v>
      </c>
      <c r="F873" s="20">
        <f t="shared" si="259"/>
        <v>4.5043287376517638E-2</v>
      </c>
      <c r="G873" s="20">
        <f t="shared" si="259"/>
        <v>3.7460554284025616E-2</v>
      </c>
      <c r="H873" s="20">
        <f t="shared" si="259"/>
        <v>7.3089362879199538E-3</v>
      </c>
      <c r="I873" s="20">
        <f t="shared" si="259"/>
        <v>3.7808326010727145E-2</v>
      </c>
      <c r="J873" s="20">
        <f t="shared" si="259"/>
        <v>3.2927529987170079E-3</v>
      </c>
      <c r="K873" s="20">
        <f t="shared" si="259"/>
        <v>-1.0233727888727007E-2</v>
      </c>
    </row>
    <row r="874" spans="1:11" x14ac:dyDescent="0.2">
      <c r="A874" t="str">
        <f t="shared" si="256"/>
        <v>QE Sep-07</v>
      </c>
      <c r="B874" s="19">
        <f t="shared" si="257"/>
        <v>1.80551156160913E-2</v>
      </c>
      <c r="C874" s="19">
        <f t="shared" si="257"/>
        <v>1.7481208346566746E-2</v>
      </c>
      <c r="D874" s="19">
        <f t="shared" si="257"/>
        <v>1.7470153494868468E-2</v>
      </c>
      <c r="E874" s="20">
        <f t="shared" si="259"/>
        <v>4.1804030322711627E-2</v>
      </c>
      <c r="F874" s="20">
        <f t="shared" si="259"/>
        <v>5.6064901672421508E-2</v>
      </c>
      <c r="G874" s="20">
        <f t="shared" si="259"/>
        <v>3.9787840165846022E-2</v>
      </c>
      <c r="H874" s="20">
        <f t="shared" si="259"/>
        <v>1.5654214136587186E-2</v>
      </c>
      <c r="I874" s="20">
        <f t="shared" si="259"/>
        <v>2.3916059595713524E-2</v>
      </c>
      <c r="J874" s="20">
        <f t="shared" si="259"/>
        <v>1.3688631388085959E-2</v>
      </c>
      <c r="K874" s="20">
        <f t="shared" si="259"/>
        <v>-5.6372907588320142E-4</v>
      </c>
    </row>
    <row r="875" spans="1:11" x14ac:dyDescent="0.2">
      <c r="A875" t="str">
        <f t="shared" si="256"/>
        <v>QE Dec-07</v>
      </c>
      <c r="B875" s="19">
        <f t="shared" si="257"/>
        <v>2.1342406433652927E-2</v>
      </c>
      <c r="C875" s="19">
        <f t="shared" si="257"/>
        <v>2.1359136936678569E-2</v>
      </c>
      <c r="D875" s="19">
        <f t="shared" si="257"/>
        <v>2.1331092325932888E-2</v>
      </c>
      <c r="E875" s="20">
        <f t="shared" si="259"/>
        <v>5.9479440865348732E-3</v>
      </c>
      <c r="F875" s="20">
        <f t="shared" si="259"/>
        <v>5.9797282237437077E-3</v>
      </c>
      <c r="G875" s="20">
        <f t="shared" si="259"/>
        <v>-1.0137519219582725E-2</v>
      </c>
      <c r="H875" s="20">
        <f t="shared" si="259"/>
        <v>1.6282309670550665E-2</v>
      </c>
      <c r="I875" s="20">
        <f t="shared" si="259"/>
        <v>-1.5061862264826531E-2</v>
      </c>
      <c r="J875" s="20">
        <f t="shared" si="259"/>
        <v>3.1596204749684276E-5</v>
      </c>
      <c r="K875" s="20">
        <f t="shared" si="259"/>
        <v>1.6380895300427412E-5</v>
      </c>
    </row>
    <row r="876" spans="1:11" x14ac:dyDescent="0.2">
      <c r="A876" t="str">
        <f t="shared" si="256"/>
        <v>QE Mar-08</v>
      </c>
      <c r="B876" s="19">
        <f t="shared" si="257"/>
        <v>2.0981178648565191E-2</v>
      </c>
      <c r="C876" s="19">
        <f t="shared" si="257"/>
        <v>2.1612985434514176E-2</v>
      </c>
      <c r="D876" s="19">
        <f t="shared" si="257"/>
        <v>3.296434202085341E-2</v>
      </c>
      <c r="E876" s="20">
        <f t="shared" si="259"/>
        <v>3.1028646330861998E-2</v>
      </c>
      <c r="F876" s="20">
        <f t="shared" si="259"/>
        <v>4.0558312648357298E-2</v>
      </c>
      <c r="G876" s="20">
        <f t="shared" si="259"/>
        <v>4.6159570161133701E-2</v>
      </c>
      <c r="H876" s="20">
        <f t="shared" si="259"/>
        <v>-5.3541139158280737E-3</v>
      </c>
      <c r="I876" s="20">
        <f t="shared" si="259"/>
        <v>-1.8739230496617187E-3</v>
      </c>
      <c r="J876" s="20">
        <f t="shared" si="259"/>
        <v>9.2428724957436259E-3</v>
      </c>
      <c r="K876" s="20">
        <f t="shared" si="259"/>
        <v>6.1882314695083096E-4</v>
      </c>
    </row>
    <row r="877" spans="1:11" x14ac:dyDescent="0.2">
      <c r="A877" t="str">
        <f t="shared" si="256"/>
        <v>QE Jun-08</v>
      </c>
      <c r="B877" s="19">
        <f t="shared" si="257"/>
        <v>1.8308080808080884E-2</v>
      </c>
      <c r="C877" s="19">
        <f t="shared" si="257"/>
        <v>2.4712833202850559E-2</v>
      </c>
      <c r="D877" s="19">
        <f t="shared" si="257"/>
        <v>2.4718328943322154E-2</v>
      </c>
      <c r="E877" s="20">
        <f t="shared" si="259"/>
        <v>9.602275749738487E-3</v>
      </c>
      <c r="F877" s="20">
        <f t="shared" si="259"/>
        <v>-1.5187462301839871E-2</v>
      </c>
      <c r="G877" s="20">
        <f t="shared" si="259"/>
        <v>-1.3451086918088162E-2</v>
      </c>
      <c r="H877" s="20">
        <f t="shared" si="259"/>
        <v>-1.7600499688629201E-3</v>
      </c>
      <c r="I877" s="20">
        <f t="shared" si="259"/>
        <v>-1.4751422675508441E-2</v>
      </c>
      <c r="J877" s="20">
        <f t="shared" si="259"/>
        <v>-2.4553964117374094E-2</v>
      </c>
      <c r="K877" s="20">
        <f t="shared" si="259"/>
        <v>6.2896018557441202E-3</v>
      </c>
    </row>
    <row r="878" spans="1:11" x14ac:dyDescent="0.2">
      <c r="A878" t="str">
        <f t="shared" si="256"/>
        <v>QE Sep-08</v>
      </c>
      <c r="B878" s="19">
        <f t="shared" si="257"/>
        <v>1.3690105787180995E-2</v>
      </c>
      <c r="C878" s="19">
        <f t="shared" si="257"/>
        <v>2.0271899259725501E-2</v>
      </c>
      <c r="D878" s="19">
        <f t="shared" si="257"/>
        <v>2.0247574728680329E-2</v>
      </c>
      <c r="E878" s="20">
        <f t="shared" si="259"/>
        <v>-7.3276924509845243E-3</v>
      </c>
      <c r="F878" s="20">
        <f t="shared" si="259"/>
        <v>-3.78679887496991E-2</v>
      </c>
      <c r="G878" s="20">
        <f t="shared" si="259"/>
        <v>-4.8068727881679041E-2</v>
      </c>
      <c r="H878" s="20">
        <f t="shared" si="259"/>
        <v>1.0715835723392297E-2</v>
      </c>
      <c r="I878" s="20">
        <f t="shared" si="259"/>
        <v>-2.7028015417726481E-2</v>
      </c>
      <c r="J878" s="20">
        <f t="shared" si="259"/>
        <v>-3.0765738166022683E-2</v>
      </c>
      <c r="K878" s="20">
        <f t="shared" si="259"/>
        <v>6.4929049173598763E-3</v>
      </c>
    </row>
    <row r="879" spans="1:11" x14ac:dyDescent="0.2">
      <c r="A879" t="str">
        <f t="shared" si="256"/>
        <v>QE Dec-08</v>
      </c>
      <c r="B879" s="19">
        <f t="shared" si="257"/>
        <v>1.5142337976983722E-2</v>
      </c>
      <c r="C879" s="19">
        <f t="shared" si="257"/>
        <v>2.4413197787788388E-2</v>
      </c>
      <c r="D879" s="19">
        <f t="shared" si="257"/>
        <v>2.4388231237299163E-2</v>
      </c>
      <c r="E879" s="20">
        <f t="shared" si="259"/>
        <v>-4.9570915414954841E-3</v>
      </c>
      <c r="F879" s="20">
        <f t="shared" si="259"/>
        <v>-1.1206438252791107E-2</v>
      </c>
      <c r="G879" s="20">
        <f t="shared" si="259"/>
        <v>-2.4728420015577512E-2</v>
      </c>
      <c r="H879" s="20">
        <f t="shared" si="259"/>
        <v>1.3864837282557163E-2</v>
      </c>
      <c r="I879" s="20">
        <f t="shared" si="259"/>
        <v>-2.8646680900804578E-2</v>
      </c>
      <c r="J879" s="20">
        <f t="shared" si="259"/>
        <v>-6.2804796237148075E-3</v>
      </c>
      <c r="K879" s="20">
        <f t="shared" si="259"/>
        <v>9.1325713291399158E-3</v>
      </c>
    </row>
    <row r="880" spans="1:11" x14ac:dyDescent="0.2">
      <c r="A880" t="str">
        <f t="shared" si="256"/>
        <v>QE Mar-09</v>
      </c>
      <c r="B880" s="19">
        <f t="shared" ref="B880:D899" si="260">B760/B756-1</f>
        <v>1.390148080991227E-2</v>
      </c>
      <c r="C880" s="19">
        <f t="shared" si="260"/>
        <v>2.857704817369755E-2</v>
      </c>
      <c r="D880" s="19">
        <f t="shared" si="260"/>
        <v>1.7245553831232163E-2</v>
      </c>
      <c r="E880" s="20">
        <f t="shared" ref="E880:K889" si="261">IF(OR(E760="C",E756="C"),"C",E760/E756-1)</f>
        <v>-4.5438748209217783E-2</v>
      </c>
      <c r="F880" s="20">
        <f t="shared" si="261"/>
        <v>-6.8035465307760279E-2</v>
      </c>
      <c r="G880" s="20">
        <f t="shared" si="261"/>
        <v>-8.776389233704518E-2</v>
      </c>
      <c r="H880" s="20">
        <f t="shared" si="261"/>
        <v>2.1626448310434476E-2</v>
      </c>
      <c r="I880" s="20">
        <f t="shared" si="261"/>
        <v>-6.1621603362495225E-2</v>
      </c>
      <c r="J880" s="20">
        <f t="shared" si="261"/>
        <v>-2.3672359480494842E-2</v>
      </c>
      <c r="K880" s="20">
        <f t="shared" si="261"/>
        <v>1.4474352431226745E-2</v>
      </c>
    </row>
    <row r="881" spans="1:11" x14ac:dyDescent="0.2">
      <c r="A881" t="str">
        <f t="shared" si="256"/>
        <v>QE Jun-09</v>
      </c>
      <c r="B881" s="19">
        <f t="shared" si="260"/>
        <v>7.1295722256665695E-3</v>
      </c>
      <c r="C881" s="19">
        <f t="shared" si="260"/>
        <v>2.2274357588561999E-2</v>
      </c>
      <c r="D881" s="19">
        <f t="shared" si="260"/>
        <v>2.2281555898770788E-2</v>
      </c>
      <c r="E881" s="20">
        <f t="shared" si="261"/>
        <v>-1.3421761298187951E-2</v>
      </c>
      <c r="F881" s="20">
        <f t="shared" si="261"/>
        <v>3.4757304464765326E-3</v>
      </c>
      <c r="G881" s="20">
        <f t="shared" si="261"/>
        <v>-1.4250950574703047E-2</v>
      </c>
      <c r="H881" s="20">
        <f t="shared" si="261"/>
        <v>1.7982955227311193E-2</v>
      </c>
      <c r="I881" s="20">
        <f t="shared" si="261"/>
        <v>-3.492513093965488E-2</v>
      </c>
      <c r="J881" s="20">
        <f t="shared" si="261"/>
        <v>1.712737123301955E-2</v>
      </c>
      <c r="K881" s="20">
        <f t="shared" si="261"/>
        <v>1.5037573893721401E-2</v>
      </c>
    </row>
    <row r="882" spans="1:11" x14ac:dyDescent="0.2">
      <c r="A882" t="str">
        <f t="shared" si="256"/>
        <v>QE Sep-09</v>
      </c>
      <c r="B882" s="19">
        <f t="shared" si="260"/>
        <v>5.217925107427801E-3</v>
      </c>
      <c r="C882" s="19">
        <f t="shared" si="260"/>
        <v>2.2565424059338701E-2</v>
      </c>
      <c r="D882" s="19">
        <f t="shared" si="260"/>
        <v>2.2572061505095498E-2</v>
      </c>
      <c r="E882" s="20">
        <f t="shared" si="261"/>
        <v>-6.9429720907399073E-3</v>
      </c>
      <c r="F882" s="20">
        <f t="shared" si="261"/>
        <v>2.109919526043269E-2</v>
      </c>
      <c r="G882" s="20">
        <f t="shared" si="261"/>
        <v>2.4289826327492214E-2</v>
      </c>
      <c r="H882" s="20">
        <f t="shared" si="261"/>
        <v>-3.1149690107724615E-3</v>
      </c>
      <c r="I882" s="20">
        <f t="shared" si="261"/>
        <v>-2.8863524348976655E-2</v>
      </c>
      <c r="J882" s="20">
        <f t="shared" si="261"/>
        <v>2.8238224556158098E-2</v>
      </c>
      <c r="K882" s="20">
        <f t="shared" si="261"/>
        <v>1.7257450865748147E-2</v>
      </c>
    </row>
    <row r="883" spans="1:11" x14ac:dyDescent="0.2">
      <c r="A883" t="str">
        <f t="shared" si="256"/>
        <v>QE Dec-09</v>
      </c>
      <c r="B883" s="19">
        <f t="shared" si="260"/>
        <v>-1.1933174224343368E-3</v>
      </c>
      <c r="C883" s="19">
        <f t="shared" si="260"/>
        <v>1.8659386490897045E-2</v>
      </c>
      <c r="D883" s="19">
        <f t="shared" si="260"/>
        <v>1.8681370643347073E-2</v>
      </c>
      <c r="E883" s="20">
        <f t="shared" si="261"/>
        <v>1.6559348345760894E-2</v>
      </c>
      <c r="F883" s="20">
        <f t="shared" si="261"/>
        <v>1.9490881537197691E-2</v>
      </c>
      <c r="G883" s="20">
        <f t="shared" si="261"/>
        <v>2.5795153588125563E-2</v>
      </c>
      <c r="H883" s="20">
        <f t="shared" si="261"/>
        <v>-6.1457416998670356E-3</v>
      </c>
      <c r="I883" s="20">
        <f t="shared" si="261"/>
        <v>-2.0831070035629562E-3</v>
      </c>
      <c r="J883" s="20">
        <f t="shared" si="261"/>
        <v>2.8837796791767456E-3</v>
      </c>
      <c r="K883" s="20">
        <f t="shared" si="261"/>
        <v>1.9876422794948168E-2</v>
      </c>
    </row>
    <row r="884" spans="1:11" x14ac:dyDescent="0.2">
      <c r="A884" t="str">
        <f t="shared" si="256"/>
        <v>QE Mar-10</v>
      </c>
      <c r="B884" s="19">
        <f t="shared" si="260"/>
        <v>-2.9806259314456574E-3</v>
      </c>
      <c r="C884" s="19">
        <f t="shared" si="260"/>
        <v>1.6801843189015564E-2</v>
      </c>
      <c r="D884" s="19">
        <f t="shared" si="260"/>
        <v>1.6815833089900423E-2</v>
      </c>
      <c r="E884" s="20">
        <f t="shared" si="261"/>
        <v>2.8610081579556468E-2</v>
      </c>
      <c r="F884" s="20">
        <f t="shared" si="261"/>
        <v>2.8994831786498532E-2</v>
      </c>
      <c r="G884" s="20">
        <f t="shared" si="261"/>
        <v>3.5008231285317937E-2</v>
      </c>
      <c r="H884" s="20">
        <f t="shared" si="261"/>
        <v>-5.8100016183945113E-3</v>
      </c>
      <c r="I884" s="20">
        <f t="shared" si="261"/>
        <v>1.1599198306949665E-2</v>
      </c>
      <c r="J884" s="20">
        <f t="shared" si="261"/>
        <v>3.7404864470258481E-4</v>
      </c>
      <c r="K884" s="20">
        <f t="shared" si="261"/>
        <v>1.9841609536366933E-2</v>
      </c>
    </row>
    <row r="885" spans="1:11" x14ac:dyDescent="0.2">
      <c r="A885" t="str">
        <f t="shared" si="256"/>
        <v>QE Jun-10</v>
      </c>
      <c r="B885" s="19">
        <f t="shared" si="260"/>
        <v>-1.3850415512465353E-2</v>
      </c>
      <c r="C885" s="19">
        <f t="shared" si="260"/>
        <v>1.5394338747545921E-2</v>
      </c>
      <c r="D885" s="19">
        <f t="shared" si="260"/>
        <v>1.5456517047188756E-2</v>
      </c>
      <c r="E885" s="20">
        <f t="shared" si="261"/>
        <v>4.6295601638097761E-3</v>
      </c>
      <c r="F885" s="20">
        <f t="shared" si="261"/>
        <v>1.9188913695054044E-3</v>
      </c>
      <c r="G885" s="20">
        <f t="shared" si="261"/>
        <v>-1.2099740395732916E-2</v>
      </c>
      <c r="H885" s="20">
        <f t="shared" si="261"/>
        <v>1.4190331087526875E-2</v>
      </c>
      <c r="I885" s="20">
        <f t="shared" si="261"/>
        <v>-1.0662157070853495E-2</v>
      </c>
      <c r="J885" s="20">
        <f t="shared" si="261"/>
        <v>-2.6981774196076502E-3</v>
      </c>
      <c r="K885" s="20">
        <f t="shared" si="261"/>
        <v>2.9655495190629377E-2</v>
      </c>
    </row>
    <row r="886" spans="1:11" x14ac:dyDescent="0.2">
      <c r="A886" t="str">
        <f t="shared" si="256"/>
        <v>QE Sep-10</v>
      </c>
      <c r="B886" s="19">
        <f t="shared" si="260"/>
        <v>-1.3435114503816847E-2</v>
      </c>
      <c r="C886" s="19">
        <f t="shared" si="260"/>
        <v>9.2118033680121947E-3</v>
      </c>
      <c r="D886" s="19">
        <f t="shared" si="260"/>
        <v>9.2849461073312156E-3</v>
      </c>
      <c r="E886" s="20">
        <f t="shared" si="261"/>
        <v>8.4753216808970411E-3</v>
      </c>
      <c r="F886" s="20">
        <f t="shared" si="261"/>
        <v>-3.6418615413341682E-3</v>
      </c>
      <c r="G886" s="20">
        <f t="shared" si="261"/>
        <v>-1.0154976498691681E-2</v>
      </c>
      <c r="H886" s="20">
        <f t="shared" si="261"/>
        <v>6.5799340328238642E-3</v>
      </c>
      <c r="I886" s="20">
        <f t="shared" si="261"/>
        <v>-8.0217626306311463E-4</v>
      </c>
      <c r="J886" s="20">
        <f t="shared" si="261"/>
        <v>-1.2015349272042286E-2</v>
      </c>
      <c r="K886" s="20">
        <f t="shared" si="261"/>
        <v>2.2955325295648255E-2</v>
      </c>
    </row>
    <row r="887" spans="1:11" x14ac:dyDescent="0.2">
      <c r="A887" t="str">
        <f t="shared" si="256"/>
        <v>QE Dec-10</v>
      </c>
      <c r="B887" s="19">
        <f t="shared" si="260"/>
        <v>-9.2592592592593004E-3</v>
      </c>
      <c r="C887" s="19">
        <f t="shared" si="260"/>
        <v>2.9814482512391383E-3</v>
      </c>
      <c r="D887" s="19">
        <f t="shared" si="260"/>
        <v>2.9707704642092381E-3</v>
      </c>
      <c r="E887" s="20">
        <f t="shared" si="261"/>
        <v>6.4238583963420748E-3</v>
      </c>
      <c r="F887" s="20">
        <f t="shared" si="261"/>
        <v>-7.954908483148726E-3</v>
      </c>
      <c r="G887" s="20">
        <f t="shared" si="261"/>
        <v>-1.5248312600287139E-2</v>
      </c>
      <c r="H887" s="20">
        <f t="shared" si="261"/>
        <v>7.4063382784315124E-3</v>
      </c>
      <c r="I887" s="20">
        <f t="shared" si="261"/>
        <v>3.4428599853759678E-3</v>
      </c>
      <c r="J887" s="20">
        <f t="shared" si="261"/>
        <v>-1.428698928342409E-2</v>
      </c>
      <c r="K887" s="20">
        <f t="shared" si="261"/>
        <v>1.2355106646110503E-2</v>
      </c>
    </row>
    <row r="888" spans="1:11" x14ac:dyDescent="0.2">
      <c r="A888" t="str">
        <f t="shared" si="256"/>
        <v>QE Mar-11</v>
      </c>
      <c r="B888" s="19">
        <f t="shared" si="260"/>
        <v>-2.5710014947683102E-2</v>
      </c>
      <c r="C888" s="19">
        <f t="shared" si="260"/>
        <v>-1.4879812488676314E-2</v>
      </c>
      <c r="D888" s="19">
        <f t="shared" si="260"/>
        <v>-1.515136804865036E-2</v>
      </c>
      <c r="E888" s="20">
        <f t="shared" si="261"/>
        <v>-3.0649200941960775E-2</v>
      </c>
      <c r="F888" s="20">
        <f t="shared" si="261"/>
        <v>-3.0107967176818629E-2</v>
      </c>
      <c r="G888" s="20">
        <f t="shared" si="261"/>
        <v>-3.7325420079622251E-2</v>
      </c>
      <c r="H888" s="20">
        <f t="shared" si="261"/>
        <v>7.4972924946252739E-3</v>
      </c>
      <c r="I888" s="20">
        <f t="shared" si="261"/>
        <v>-1.573625874120721E-2</v>
      </c>
      <c r="J888" s="20">
        <f t="shared" si="261"/>
        <v>5.5834664361742448E-4</v>
      </c>
      <c r="K888" s="20">
        <f t="shared" si="261"/>
        <v>1.1115994852831435E-2</v>
      </c>
    </row>
    <row r="889" spans="1:11" x14ac:dyDescent="0.2">
      <c r="A889" t="str">
        <f t="shared" si="256"/>
        <v>QE Jun-11</v>
      </c>
      <c r="B889" s="19">
        <f t="shared" si="260"/>
        <v>-2.2159800249687889E-2</v>
      </c>
      <c r="C889" s="19">
        <f t="shared" si="260"/>
        <v>-3.2989139309829163E-2</v>
      </c>
      <c r="D889" s="19">
        <f t="shared" si="260"/>
        <v>-3.3028764773728625E-2</v>
      </c>
      <c r="E889" s="20">
        <f t="shared" si="261"/>
        <v>-5.2623491675499734E-3</v>
      </c>
      <c r="F889" s="20">
        <f t="shared" si="261"/>
        <v>-1.2958681940727579E-2</v>
      </c>
      <c r="G889" s="20">
        <f t="shared" si="261"/>
        <v>-3.8525442338149474E-2</v>
      </c>
      <c r="H889" s="20">
        <f t="shared" si="261"/>
        <v>2.6591198065184285E-2</v>
      </c>
      <c r="I889" s="20">
        <f t="shared" si="261"/>
        <v>2.8714831004958974E-2</v>
      </c>
      <c r="J889" s="20">
        <f t="shared" si="261"/>
        <v>-7.7370478203343529E-3</v>
      </c>
      <c r="K889" s="20">
        <f t="shared" si="261"/>
        <v>-1.1074753382921299E-2</v>
      </c>
    </row>
    <row r="890" spans="1:11" x14ac:dyDescent="0.2">
      <c r="A890" t="str">
        <f t="shared" si="256"/>
        <v>QE Sep-11</v>
      </c>
      <c r="B890" s="19">
        <f t="shared" si="260"/>
        <v>-1.1451562983596397E-2</v>
      </c>
      <c r="C890" s="19">
        <f t="shared" si="260"/>
        <v>-1.7341946057991109E-2</v>
      </c>
      <c r="D890" s="19">
        <f t="shared" si="260"/>
        <v>-1.7496042972477865E-2</v>
      </c>
      <c r="E890" s="20">
        <f t="shared" ref="E890:K899" si="262">IF(OR(E770="C",E766="C"),"C",E770/E766-1)</f>
        <v>3.5488094587987851E-2</v>
      </c>
      <c r="F890" s="20">
        <f t="shared" si="262"/>
        <v>3.4124651942932349E-2</v>
      </c>
      <c r="G890" s="20">
        <f t="shared" si="262"/>
        <v>1.8102243394940265E-2</v>
      </c>
      <c r="H890" s="20">
        <f t="shared" si="262"/>
        <v>1.5737524057077179E-2</v>
      </c>
      <c r="I890" s="20">
        <f t="shared" si="262"/>
        <v>5.3927658185484173E-2</v>
      </c>
      <c r="J890" s="20">
        <f t="shared" si="262"/>
        <v>-1.3167149406947409E-3</v>
      </c>
      <c r="K890" s="20">
        <f t="shared" si="262"/>
        <v>-5.9586185702470429E-3</v>
      </c>
    </row>
    <row r="891" spans="1:11" x14ac:dyDescent="0.2">
      <c r="A891" t="str">
        <f t="shared" si="256"/>
        <v>QE Dec-11</v>
      </c>
      <c r="B891" s="19">
        <f t="shared" si="260"/>
        <v>-2.1103406692794646E-2</v>
      </c>
      <c r="C891" s="19">
        <f t="shared" si="260"/>
        <v>-2.6582219962091314E-2</v>
      </c>
      <c r="D891" s="19">
        <f t="shared" si="260"/>
        <v>-2.6571811631721509E-2</v>
      </c>
      <c r="E891" s="20">
        <f t="shared" si="262"/>
        <v>-1.4534648423311536E-2</v>
      </c>
      <c r="F891" s="20">
        <f t="shared" si="262"/>
        <v>-4.0832383759259461E-3</v>
      </c>
      <c r="G891" s="20">
        <f t="shared" si="262"/>
        <v>-2.02449256370274E-2</v>
      </c>
      <c r="H891" s="20">
        <f t="shared" si="262"/>
        <v>1.6495640271737777E-2</v>
      </c>
      <c r="I891" s="20">
        <f t="shared" si="262"/>
        <v>1.2365743413068175E-2</v>
      </c>
      <c r="J891" s="20">
        <f t="shared" si="262"/>
        <v>1.0605558105786228E-2</v>
      </c>
      <c r="K891" s="20">
        <f t="shared" si="262"/>
        <v>-5.5969275067005997E-3</v>
      </c>
    </row>
    <row r="892" spans="1:11" x14ac:dyDescent="0.2">
      <c r="A892" t="str">
        <f t="shared" ref="A892:A917" si="263">A772</f>
        <v>QE Mar-12</v>
      </c>
      <c r="B892" s="19">
        <f t="shared" si="260"/>
        <v>-7.6710647437864266E-3</v>
      </c>
      <c r="C892" s="19">
        <f t="shared" si="260"/>
        <v>-1.3817138839546494E-2</v>
      </c>
      <c r="D892" s="19">
        <f t="shared" si="260"/>
        <v>-2.5937811196486971E-3</v>
      </c>
      <c r="E892" s="20">
        <f t="shared" si="262"/>
        <v>-2.1958157256135258E-2</v>
      </c>
      <c r="F892" s="20">
        <f t="shared" si="262"/>
        <v>-2.5623489659068355E-2</v>
      </c>
      <c r="G892" s="20">
        <f t="shared" si="262"/>
        <v>-1.6221420956045507E-2</v>
      </c>
      <c r="H892" s="20">
        <f t="shared" si="262"/>
        <v>-9.5570984196056141E-3</v>
      </c>
      <c r="I892" s="20">
        <f t="shared" si="262"/>
        <v>-1.9414733706216714E-2</v>
      </c>
      <c r="J892" s="20">
        <f t="shared" si="262"/>
        <v>-3.7476233047963881E-3</v>
      </c>
      <c r="K892" s="20">
        <f t="shared" si="262"/>
        <v>-6.1935854910581956E-3</v>
      </c>
    </row>
    <row r="893" spans="1:11" x14ac:dyDescent="0.2">
      <c r="A893" t="str">
        <f t="shared" si="263"/>
        <v>QE Jun-12</v>
      </c>
      <c r="B893" s="19">
        <f t="shared" si="260"/>
        <v>-7.022023619533968E-3</v>
      </c>
      <c r="C893" s="19">
        <f t="shared" si="260"/>
        <v>5.7563253498582601E-3</v>
      </c>
      <c r="D893" s="19">
        <f t="shared" si="260"/>
        <v>5.7312032896361664E-3</v>
      </c>
      <c r="E893" s="20">
        <f t="shared" si="262"/>
        <v>-1.4084858300172143E-2</v>
      </c>
      <c r="F893" s="20">
        <f t="shared" si="262"/>
        <v>1.567281116876762E-3</v>
      </c>
      <c r="G893" s="20">
        <f t="shared" si="262"/>
        <v>9.6867782459066909E-3</v>
      </c>
      <c r="H893" s="20">
        <f t="shared" si="262"/>
        <v>-8.0415999337296595E-3</v>
      </c>
      <c r="I893" s="20">
        <f t="shared" si="262"/>
        <v>-1.9703138895355021E-2</v>
      </c>
      <c r="J893" s="20">
        <f t="shared" si="262"/>
        <v>1.5875747064866941E-2</v>
      </c>
      <c r="K893" s="20">
        <f t="shared" si="262"/>
        <v>1.2868713378690444E-2</v>
      </c>
    </row>
    <row r="894" spans="1:11" x14ac:dyDescent="0.2">
      <c r="A894" t="str">
        <f t="shared" si="263"/>
        <v>QE Sep-12</v>
      </c>
      <c r="B894" s="19">
        <f t="shared" si="260"/>
        <v>-1.2210394489668097E-2</v>
      </c>
      <c r="C894" s="19">
        <f t="shared" si="260"/>
        <v>-1.2354824071916459E-2</v>
      </c>
      <c r="D894" s="19">
        <f t="shared" si="260"/>
        <v>-1.2269513140169996E-2</v>
      </c>
      <c r="E894" s="20">
        <f t="shared" si="262"/>
        <v>-7.0513485418841615E-2</v>
      </c>
      <c r="F894" s="20">
        <f t="shared" si="262"/>
        <v>-6.4933329118896821E-2</v>
      </c>
      <c r="G894" s="20">
        <f t="shared" si="262"/>
        <v>-6.695262865797158E-2</v>
      </c>
      <c r="H894" s="20">
        <f t="shared" si="262"/>
        <v>2.1641983044982105E-3</v>
      </c>
      <c r="I894" s="20">
        <f t="shared" si="262"/>
        <v>-5.896747448166717E-2</v>
      </c>
      <c r="J894" s="20">
        <f t="shared" si="262"/>
        <v>6.0034827965840254E-3</v>
      </c>
      <c r="K894" s="20">
        <f t="shared" si="262"/>
        <v>-1.4621492415256565E-4</v>
      </c>
    </row>
    <row r="895" spans="1:11" x14ac:dyDescent="0.2">
      <c r="A895" t="str">
        <f t="shared" si="263"/>
        <v>QE Dec-12</v>
      </c>
      <c r="B895" s="19">
        <f t="shared" si="260"/>
        <v>-1.0163227594702784E-2</v>
      </c>
      <c r="C895" s="19">
        <f t="shared" si="260"/>
        <v>-3.0680091185412151E-3</v>
      </c>
      <c r="D895" s="19">
        <f t="shared" si="260"/>
        <v>-3.0650478844526097E-3</v>
      </c>
      <c r="E895" s="20">
        <f t="shared" si="262"/>
        <v>-2.810791623758524E-4</v>
      </c>
      <c r="F895" s="20">
        <f t="shared" si="262"/>
        <v>1.416342367533785E-2</v>
      </c>
      <c r="G895" s="20">
        <f t="shared" si="262"/>
        <v>1.4918295205810006E-2</v>
      </c>
      <c r="H895" s="20">
        <f t="shared" si="262"/>
        <v>-7.4377566552685792E-4</v>
      </c>
      <c r="I895" s="20">
        <f t="shared" si="262"/>
        <v>2.7925279539744441E-3</v>
      </c>
      <c r="J895" s="20">
        <f t="shared" si="262"/>
        <v>1.4448564027988109E-2</v>
      </c>
      <c r="K895" s="20">
        <f t="shared" si="262"/>
        <v>7.1680691948028397E-3</v>
      </c>
    </row>
    <row r="896" spans="1:11" x14ac:dyDescent="0.2">
      <c r="A896" t="str">
        <f t="shared" si="263"/>
        <v>QE Mar-13</v>
      </c>
      <c r="B896" s="19">
        <f t="shared" si="260"/>
        <v>-3.4013605442176909E-3</v>
      </c>
      <c r="C896" s="19">
        <f t="shared" si="260"/>
        <v>-4.7733260309156256E-3</v>
      </c>
      <c r="D896" s="19">
        <f t="shared" si="260"/>
        <v>-1.5691411577980485E-2</v>
      </c>
      <c r="E896" s="20">
        <f t="shared" si="262"/>
        <v>2.133571955575797E-2</v>
      </c>
      <c r="F896" s="20">
        <f t="shared" si="262"/>
        <v>3.5254108997990974E-2</v>
      </c>
      <c r="G896" s="20">
        <f t="shared" si="262"/>
        <v>1.9370148069819182E-2</v>
      </c>
      <c r="H896" s="20">
        <f t="shared" si="262"/>
        <v>1.5582132710329155E-2</v>
      </c>
      <c r="I896" s="20">
        <f t="shared" si="262"/>
        <v>3.7617401259393723E-2</v>
      </c>
      <c r="J896" s="20">
        <f t="shared" si="262"/>
        <v>1.3627634063642535E-2</v>
      </c>
      <c r="K896" s="20">
        <f t="shared" si="262"/>
        <v>-1.3766479627617123E-3</v>
      </c>
    </row>
    <row r="897" spans="1:11" x14ac:dyDescent="0.2">
      <c r="A897" t="str">
        <f t="shared" si="263"/>
        <v>QE Jun-13</v>
      </c>
      <c r="B897" s="19">
        <f t="shared" si="260"/>
        <v>2.2500803600129515E-3</v>
      </c>
      <c r="C897" s="19">
        <f t="shared" si="260"/>
        <v>1.1072014327915269E-3</v>
      </c>
      <c r="D897" s="19">
        <f t="shared" si="260"/>
        <v>1.1413775767845635E-3</v>
      </c>
      <c r="E897" s="20">
        <f t="shared" si="262"/>
        <v>3.3579905177647307E-2</v>
      </c>
      <c r="F897" s="20">
        <f t="shared" si="262"/>
        <v>2.5742782558324961E-2</v>
      </c>
      <c r="G897" s="20">
        <f t="shared" si="262"/>
        <v>2.9071484941072701E-2</v>
      </c>
      <c r="H897" s="20">
        <f t="shared" si="262"/>
        <v>-3.2346658433921593E-3</v>
      </c>
      <c r="I897" s="20">
        <f t="shared" si="262"/>
        <v>3.2401545203713855E-2</v>
      </c>
      <c r="J897" s="20">
        <f t="shared" si="262"/>
        <v>-7.5825028912258619E-3</v>
      </c>
      <c r="K897" s="20">
        <f t="shared" si="262"/>
        <v>-1.1403131310409043E-3</v>
      </c>
    </row>
    <row r="898" spans="1:11" x14ac:dyDescent="0.2">
      <c r="A898" t="str">
        <f t="shared" si="263"/>
        <v>QE Sep-13</v>
      </c>
      <c r="B898" s="19">
        <f t="shared" si="260"/>
        <v>-1.2678288431061668E-3</v>
      </c>
      <c r="C898" s="19">
        <f t="shared" si="260"/>
        <v>2.327036840196639E-3</v>
      </c>
      <c r="D898" s="19">
        <f t="shared" si="260"/>
        <v>2.3273745116205724E-3</v>
      </c>
      <c r="E898" s="20">
        <f t="shared" si="262"/>
        <v>6.591858191958222E-2</v>
      </c>
      <c r="F898" s="20">
        <f t="shared" si="262"/>
        <v>6.7166857896370225E-2</v>
      </c>
      <c r="G898" s="20">
        <f t="shared" si="262"/>
        <v>5.9322933935676447E-2</v>
      </c>
      <c r="H898" s="20">
        <f t="shared" si="262"/>
        <v>7.4046579276363378E-3</v>
      </c>
      <c r="I898" s="20">
        <f t="shared" si="262"/>
        <v>6.3443550505588364E-2</v>
      </c>
      <c r="J898" s="20">
        <f t="shared" si="262"/>
        <v>1.1710800411601774E-3</v>
      </c>
      <c r="K898" s="20">
        <f t="shared" si="262"/>
        <v>3.5994291433896208E-3</v>
      </c>
    </row>
    <row r="899" spans="1:11" x14ac:dyDescent="0.2">
      <c r="A899" t="str">
        <f t="shared" si="263"/>
        <v>QE Dec-13</v>
      </c>
      <c r="B899" s="19">
        <f t="shared" si="260"/>
        <v>4.3559427504666903E-3</v>
      </c>
      <c r="C899" s="19">
        <f t="shared" si="260"/>
        <v>7.736501614947322E-3</v>
      </c>
      <c r="D899" s="19">
        <f t="shared" si="260"/>
        <v>7.7323539266909158E-3</v>
      </c>
      <c r="E899" s="20">
        <f t="shared" si="262"/>
        <v>5.2053899800340586E-2</v>
      </c>
      <c r="F899" s="20">
        <f t="shared" si="262"/>
        <v>3.8283721788339609E-2</v>
      </c>
      <c r="G899" s="20">
        <f t="shared" si="262"/>
        <v>2.4256904869268459E-2</v>
      </c>
      <c r="H899" s="20">
        <f t="shared" si="262"/>
        <v>1.3694627639206924E-2</v>
      </c>
      <c r="I899" s="20">
        <f t="shared" si="262"/>
        <v>4.3981465615297477E-2</v>
      </c>
      <c r="J899" s="20">
        <f t="shared" si="262"/>
        <v>-1.3088852210532353E-2</v>
      </c>
      <c r="K899" s="20">
        <f t="shared" si="262"/>
        <v>3.3658972089345429E-3</v>
      </c>
    </row>
    <row r="900" spans="1:11" x14ac:dyDescent="0.2">
      <c r="A900" t="str">
        <f t="shared" si="263"/>
        <v>QE Mar-14</v>
      </c>
      <c r="B900" s="19">
        <f t="shared" ref="B900:D917" si="264">B780/B776-1</f>
        <v>-3.4129692832765013E-3</v>
      </c>
      <c r="C900" s="19">
        <f t="shared" si="264"/>
        <v>9.8699659852650168E-3</v>
      </c>
      <c r="D900" s="19">
        <f t="shared" si="264"/>
        <v>9.8560228114239479E-3</v>
      </c>
      <c r="E900" s="20">
        <f t="shared" ref="E900:K909" si="265">IF(OR(E780="C",E776="C"),"C",E780/E776-1)</f>
        <v>4.0851025529193175E-2</v>
      </c>
      <c r="F900" s="20">
        <f t="shared" si="265"/>
        <v>3.86274416118777E-2</v>
      </c>
      <c r="G900" s="20">
        <f t="shared" si="265"/>
        <v>1.3493392141396887E-2</v>
      </c>
      <c r="H900" s="20">
        <f t="shared" si="265"/>
        <v>2.4799421155944135E-2</v>
      </c>
      <c r="I900" s="20">
        <f t="shared" si="265"/>
        <v>3.0692496769469946E-2</v>
      </c>
      <c r="J900" s="20">
        <f t="shared" si="265"/>
        <v>-2.1363133270536627E-3</v>
      </c>
      <c r="K900" s="20">
        <f t="shared" si="265"/>
        <v>1.3328424772885761E-2</v>
      </c>
    </row>
    <row r="901" spans="1:11" x14ac:dyDescent="0.2">
      <c r="A901" t="str">
        <f t="shared" si="263"/>
        <v>QE Jun-14</v>
      </c>
      <c r="B901" s="19">
        <f t="shared" si="264"/>
        <v>-4.810776138550299E-3</v>
      </c>
      <c r="C901" s="19">
        <f t="shared" si="264"/>
        <v>4.9173434191944754E-3</v>
      </c>
      <c r="D901" s="19">
        <f t="shared" si="264"/>
        <v>4.9198949328230768E-3</v>
      </c>
      <c r="E901" s="20">
        <f t="shared" si="265"/>
        <v>7.4982137893712331E-2</v>
      </c>
      <c r="F901" s="20">
        <f t="shared" si="265"/>
        <v>8.9407238820875978E-2</v>
      </c>
      <c r="G901" s="20">
        <f t="shared" si="265"/>
        <v>4.8265440915116642E-2</v>
      </c>
      <c r="H901" s="20">
        <f t="shared" si="265"/>
        <v>3.9247500012824288E-2</v>
      </c>
      <c r="I901" s="20">
        <f t="shared" si="265"/>
        <v>6.9719231666294013E-2</v>
      </c>
      <c r="J901" s="20">
        <f t="shared" si="265"/>
        <v>1.3418921504526393E-2</v>
      </c>
      <c r="K901" s="20">
        <f t="shared" si="265"/>
        <v>9.775145594923762E-3</v>
      </c>
    </row>
    <row r="902" spans="1:11" x14ac:dyDescent="0.2">
      <c r="A902" t="str">
        <f t="shared" si="263"/>
        <v>QE Sep-14</v>
      </c>
      <c r="B902" s="19">
        <f t="shared" si="264"/>
        <v>-1.523325928276742E-2</v>
      </c>
      <c r="C902" s="19">
        <f t="shared" si="264"/>
        <v>-3.939592908732692E-4</v>
      </c>
      <c r="D902" s="19">
        <f t="shared" si="264"/>
        <v>-3.3460744349245175E-4</v>
      </c>
      <c r="E902" s="20">
        <f t="shared" si="265"/>
        <v>4.4349982467072113E-2</v>
      </c>
      <c r="F902" s="20">
        <f t="shared" si="265"/>
        <v>4.5996247488383046E-2</v>
      </c>
      <c r="G902" s="20">
        <f t="shared" si="265"/>
        <v>9.4113087312737154E-3</v>
      </c>
      <c r="H902" s="20">
        <f t="shared" si="265"/>
        <v>3.6243836819197961E-2</v>
      </c>
      <c r="I902" s="20">
        <f t="shared" si="265"/>
        <v>4.4699546711614913E-2</v>
      </c>
      <c r="J902" s="20">
        <f t="shared" si="265"/>
        <v>1.5763537597059951E-3</v>
      </c>
      <c r="K902" s="20">
        <f t="shared" si="265"/>
        <v>1.5068847655320239E-2</v>
      </c>
    </row>
    <row r="903" spans="1:11" x14ac:dyDescent="0.2">
      <c r="A903" t="str">
        <f t="shared" si="263"/>
        <v>QE Dec-14</v>
      </c>
      <c r="B903" s="19">
        <f t="shared" si="264"/>
        <v>-1.3011152416356864E-2</v>
      </c>
      <c r="C903" s="19">
        <f t="shared" si="264"/>
        <v>-5.9185583677638931E-3</v>
      </c>
      <c r="D903" s="19">
        <f t="shared" si="264"/>
        <v>-5.9298060795022201E-3</v>
      </c>
      <c r="E903" s="20">
        <f t="shared" si="265"/>
        <v>5.9483440304057167E-2</v>
      </c>
      <c r="F903" s="20">
        <f t="shared" si="265"/>
        <v>6.8056092598145934E-2</v>
      </c>
      <c r="G903" s="20">
        <f t="shared" si="265"/>
        <v>4.1067716356965489E-2</v>
      </c>
      <c r="H903" s="20">
        <f t="shared" si="265"/>
        <v>2.5923747146459952E-2</v>
      </c>
      <c r="I903" s="20">
        <f t="shared" si="265"/>
        <v>6.5803448069976955E-2</v>
      </c>
      <c r="J903" s="20">
        <f t="shared" si="265"/>
        <v>8.0913509055209332E-3</v>
      </c>
      <c r="K903" s="20">
        <f t="shared" si="265"/>
        <v>7.1860934051657388E-3</v>
      </c>
    </row>
    <row r="904" spans="1:11" x14ac:dyDescent="0.2">
      <c r="A904" t="str">
        <f t="shared" si="263"/>
        <v>QE Mar-15</v>
      </c>
      <c r="B904" s="19">
        <f t="shared" si="264"/>
        <v>-9.3399750933997883E-3</v>
      </c>
      <c r="C904" s="19">
        <f t="shared" si="264"/>
        <v>-6.2338077196807395E-3</v>
      </c>
      <c r="D904" s="19">
        <f t="shared" si="264"/>
        <v>-6.263058477708916E-3</v>
      </c>
      <c r="E904" s="20">
        <f t="shared" si="265"/>
        <v>5.0427434777339464E-2</v>
      </c>
      <c r="F904" s="20">
        <f t="shared" si="265"/>
        <v>5.4006805868702212E-2</v>
      </c>
      <c r="G904" s="20">
        <f t="shared" si="265"/>
        <v>5.0259629389649785E-2</v>
      </c>
      <c r="H904" s="20">
        <f t="shared" si="265"/>
        <v>3.567857293752974E-3</v>
      </c>
      <c r="I904" s="20">
        <f t="shared" si="265"/>
        <v>5.7047786880303653E-2</v>
      </c>
      <c r="J904" s="20">
        <f t="shared" si="265"/>
        <v>3.4075377059448186E-3</v>
      </c>
      <c r="K904" s="20">
        <f t="shared" si="265"/>
        <v>3.1354524212399149E-3</v>
      </c>
    </row>
    <row r="905" spans="1:11" x14ac:dyDescent="0.2">
      <c r="A905" t="str">
        <f t="shared" si="263"/>
        <v>QE Jun-15</v>
      </c>
      <c r="B905" s="19">
        <f t="shared" si="264"/>
        <v>-9.3457943925233655E-3</v>
      </c>
      <c r="C905" s="19">
        <f t="shared" si="264"/>
        <v>7.4016022291889527E-4</v>
      </c>
      <c r="D905" s="19">
        <f t="shared" si="264"/>
        <v>7.435701399010064E-4</v>
      </c>
      <c r="E905" s="20">
        <f t="shared" si="265"/>
        <v>4.2546039213973597E-2</v>
      </c>
      <c r="F905" s="20">
        <f t="shared" si="265"/>
        <v>4.0640397727744526E-2</v>
      </c>
      <c r="G905" s="20">
        <f t="shared" si="265"/>
        <v>3.2759594560057836E-2</v>
      </c>
      <c r="H905" s="20">
        <f t="shared" si="265"/>
        <v>7.6308205793467199E-3</v>
      </c>
      <c r="I905" s="20">
        <f t="shared" si="265"/>
        <v>4.1771409101562851E-2</v>
      </c>
      <c r="J905" s="20">
        <f t="shared" si="265"/>
        <v>-1.8278727409158924E-3</v>
      </c>
      <c r="K905" s="20">
        <f t="shared" si="265"/>
        <v>1.0181105130682377E-2</v>
      </c>
    </row>
    <row r="906" spans="1:11" x14ac:dyDescent="0.2">
      <c r="A906" t="str">
        <f t="shared" si="263"/>
        <v>QE Sep-15</v>
      </c>
      <c r="B906" s="19">
        <f t="shared" si="264"/>
        <v>9.3457943925232545E-3</v>
      </c>
      <c r="C906" s="19">
        <f t="shared" si="264"/>
        <v>8.6482118601216573E-3</v>
      </c>
      <c r="D906" s="19">
        <f t="shared" si="264"/>
        <v>8.6338378643591174E-3</v>
      </c>
      <c r="E906" s="20">
        <f t="shared" si="265"/>
        <v>3.9547105492766299E-2</v>
      </c>
      <c r="F906" s="20">
        <f t="shared" si="265"/>
        <v>4.4519436786425892E-2</v>
      </c>
      <c r="G906" s="20">
        <f t="shared" si="265"/>
        <v>4.5197320967324872E-2</v>
      </c>
      <c r="H906" s="20">
        <f t="shared" si="265"/>
        <v>-6.4857053046374347E-4</v>
      </c>
      <c r="I906" s="20">
        <f t="shared" si="265"/>
        <v>3.0648652135111476E-2</v>
      </c>
      <c r="J906" s="20">
        <f t="shared" si="265"/>
        <v>4.7831707359742293E-3</v>
      </c>
      <c r="K906" s="20">
        <f t="shared" si="265"/>
        <v>-6.91123434879648E-4</v>
      </c>
    </row>
    <row r="907" spans="1:11" x14ac:dyDescent="0.2">
      <c r="A907" t="str">
        <f t="shared" si="263"/>
        <v>QE Dec-15</v>
      </c>
      <c r="B907" s="19">
        <f t="shared" si="264"/>
        <v>-3.4526051475204378E-3</v>
      </c>
      <c r="C907" s="19">
        <f t="shared" si="264"/>
        <v>7.6086853143086941E-5</v>
      </c>
      <c r="D907" s="19">
        <f t="shared" si="264"/>
        <v>8.1722207917023226E-5</v>
      </c>
      <c r="E907" s="20">
        <f t="shared" si="265"/>
        <v>4.3249619135774298E-2</v>
      </c>
      <c r="F907" s="20">
        <f t="shared" si="265"/>
        <v>4.7001419901718799E-2</v>
      </c>
      <c r="G907" s="20">
        <f t="shared" si="265"/>
        <v>6.5664649137950892E-2</v>
      </c>
      <c r="H907" s="20">
        <f t="shared" si="265"/>
        <v>-1.7513229186432389E-2</v>
      </c>
      <c r="I907" s="20">
        <f t="shared" si="265"/>
        <v>4.3164369440283457E-2</v>
      </c>
      <c r="J907" s="20">
        <f t="shared" si="265"/>
        <v>3.5962637293387445E-3</v>
      </c>
      <c r="K907" s="20">
        <f t="shared" si="265"/>
        <v>3.5409173902720692E-3</v>
      </c>
    </row>
    <row r="908" spans="1:11" x14ac:dyDescent="0.2">
      <c r="A908" t="str">
        <f t="shared" si="263"/>
        <v>QE Mar-16</v>
      </c>
      <c r="B908" s="19">
        <f t="shared" si="264"/>
        <v>-1.2256442489000596E-2</v>
      </c>
      <c r="C908" s="19">
        <f t="shared" si="264"/>
        <v>-1.4583220078989712E-3</v>
      </c>
      <c r="D908" s="19">
        <f t="shared" si="264"/>
        <v>9.6591965560384185E-3</v>
      </c>
      <c r="E908" s="20">
        <f t="shared" si="265"/>
        <v>6.457024728894134E-2</v>
      </c>
      <c r="F908" s="20">
        <f t="shared" si="265"/>
        <v>8.2441698604863722E-2</v>
      </c>
      <c r="G908" s="20">
        <f t="shared" si="265"/>
        <v>0.10463463330319089</v>
      </c>
      <c r="H908" s="20">
        <f t="shared" si="265"/>
        <v>-2.0090746776573076E-2</v>
      </c>
      <c r="I908" s="20">
        <f t="shared" si="265"/>
        <v>5.438572829347299E-2</v>
      </c>
      <c r="J908" s="20">
        <f t="shared" si="265"/>
        <v>1.6787479606380273E-2</v>
      </c>
      <c r="K908" s="20">
        <f t="shared" si="265"/>
        <v>1.0932109249400357E-2</v>
      </c>
    </row>
    <row r="909" spans="1:11" x14ac:dyDescent="0.2">
      <c r="A909" t="str">
        <f t="shared" si="263"/>
        <v>QE Jun-16</v>
      </c>
      <c r="B909" s="19">
        <f t="shared" si="264"/>
        <v>-4.8796356538711727E-3</v>
      </c>
      <c r="C909" s="19">
        <f t="shared" si="264"/>
        <v>-7.9327097382351219E-3</v>
      </c>
      <c r="D909" s="19">
        <f t="shared" si="264"/>
        <v>-7.963931608906516E-3</v>
      </c>
      <c r="E909" s="20">
        <f t="shared" si="265"/>
        <v>3.739305716675756E-2</v>
      </c>
      <c r="F909" s="20">
        <f t="shared" si="265"/>
        <v>4.5545096924614503E-2</v>
      </c>
      <c r="G909" s="20">
        <f t="shared" si="265"/>
        <v>6.8107880604783899E-2</v>
      </c>
      <c r="H909" s="20">
        <f t="shared" si="265"/>
        <v>-2.1124068167528209E-2</v>
      </c>
      <c r="I909" s="20">
        <f t="shared" si="265"/>
        <v>4.572110855729794E-2</v>
      </c>
      <c r="J909" s="20">
        <f t="shared" si="265"/>
        <v>7.8581977212388576E-3</v>
      </c>
      <c r="K909" s="20">
        <f t="shared" si="265"/>
        <v>-3.0680450262617898E-3</v>
      </c>
    </row>
    <row r="910" spans="1:11" x14ac:dyDescent="0.2">
      <c r="A910" t="str">
        <f t="shared" si="263"/>
        <v>QE Sep-16</v>
      </c>
      <c r="B910" s="19">
        <f t="shared" si="264"/>
        <v>-2.2988505747126409E-2</v>
      </c>
      <c r="C910" s="19">
        <f t="shared" si="264"/>
        <v>-7.3158444430790892E-3</v>
      </c>
      <c r="D910" s="19">
        <f t="shared" si="264"/>
        <v>-7.3117728767276846E-3</v>
      </c>
      <c r="E910" s="20">
        <f t="shared" ref="E910:K917" si="266">IF(OR(E790="C",E786="C"),"C",E790/E786-1)</f>
        <v>5.2007580827458932E-2</v>
      </c>
      <c r="F910" s="20">
        <f t="shared" si="266"/>
        <v>6.5627277948355545E-2</v>
      </c>
      <c r="G910" s="20">
        <f t="shared" si="266"/>
        <v>8.6796295679306468E-2</v>
      </c>
      <c r="H910" s="20">
        <f t="shared" si="266"/>
        <v>-1.9478367579196854E-2</v>
      </c>
      <c r="I910" s="20">
        <f t="shared" si="266"/>
        <v>5.9756278037152999E-2</v>
      </c>
      <c r="J910" s="20">
        <f t="shared" si="266"/>
        <v>1.2946386859858716E-2</v>
      </c>
      <c r="K910" s="20">
        <f t="shared" si="266"/>
        <v>1.6041429805319085E-2</v>
      </c>
    </row>
    <row r="911" spans="1:11" x14ac:dyDescent="0.2">
      <c r="A911" t="str">
        <f t="shared" si="263"/>
        <v>QE Dec-16</v>
      </c>
      <c r="B911" s="19">
        <f t="shared" si="264"/>
        <v>-2.7086614173228329E-2</v>
      </c>
      <c r="C911" s="19">
        <f t="shared" si="264"/>
        <v>-1.0473034017746019E-2</v>
      </c>
      <c r="D911" s="19">
        <f t="shared" si="264"/>
        <v>-1.0525564982647118E-2</v>
      </c>
      <c r="E911" s="20">
        <f t="shared" si="266"/>
        <v>3.5465786013398226E-2</v>
      </c>
      <c r="F911" s="20">
        <f t="shared" si="266"/>
        <v>4.6990953042644668E-2</v>
      </c>
      <c r="G911" s="20">
        <f t="shared" si="266"/>
        <v>5.0763382993894712E-2</v>
      </c>
      <c r="H911" s="20">
        <f t="shared" si="266"/>
        <v>-3.5901802559025198E-3</v>
      </c>
      <c r="I911" s="20">
        <f t="shared" si="266"/>
        <v>4.6480585418297249E-2</v>
      </c>
      <c r="J911" s="20">
        <f t="shared" si="266"/>
        <v>1.1130418006005671E-2</v>
      </c>
      <c r="K911" s="20">
        <f t="shared" si="266"/>
        <v>1.7076114274411358E-2</v>
      </c>
    </row>
    <row r="912" spans="1:11" x14ac:dyDescent="0.2">
      <c r="A912" t="str">
        <f t="shared" si="263"/>
        <v>QE Mar-17</v>
      </c>
      <c r="B912" s="19">
        <f t="shared" si="264"/>
        <v>-1.495386573337576E-2</v>
      </c>
      <c r="C912" s="19">
        <f t="shared" si="264"/>
        <v>-5.9980306387168447E-3</v>
      </c>
      <c r="D912" s="19">
        <f t="shared" si="264"/>
        <v>-1.6984370920294811E-2</v>
      </c>
      <c r="E912" s="20">
        <f t="shared" si="266"/>
        <v>8.5116915380694103E-3</v>
      </c>
      <c r="F912" s="20">
        <f t="shared" si="266"/>
        <v>-6.4563109906615734E-3</v>
      </c>
      <c r="G912" s="20">
        <f t="shared" si="266"/>
        <v>-7.7696827269356783E-3</v>
      </c>
      <c r="H912" s="20">
        <f t="shared" si="266"/>
        <v>1.3236561244001077E-3</v>
      </c>
      <c r="I912" s="20">
        <f t="shared" si="266"/>
        <v>2.5936578935406684E-2</v>
      </c>
      <c r="J912" s="20">
        <f t="shared" si="266"/>
        <v>-1.4841674771170488E-2</v>
      </c>
      <c r="K912" s="20">
        <f t="shared" si="266"/>
        <v>9.091792539571486E-3</v>
      </c>
    </row>
    <row r="913" spans="1:11" x14ac:dyDescent="0.2">
      <c r="A913" t="str">
        <f t="shared" si="263"/>
        <v>QE Jun-17</v>
      </c>
      <c r="B913" s="19">
        <f t="shared" si="264"/>
        <v>-5.2304674730303535E-3</v>
      </c>
      <c r="C913" s="19">
        <f t="shared" si="264"/>
        <v>1.2669083537986126E-4</v>
      </c>
      <c r="D913" s="19">
        <f t="shared" si="264"/>
        <v>1.1623527207937911E-4</v>
      </c>
      <c r="E913" s="20">
        <f t="shared" si="266"/>
        <v>5.4135057005863629E-2</v>
      </c>
      <c r="F913" s="20">
        <f t="shared" si="266"/>
        <v>6.9791809194164944E-2</v>
      </c>
      <c r="G913" s="20">
        <f t="shared" si="266"/>
        <v>5.8694665347070574E-2</v>
      </c>
      <c r="H913" s="20">
        <f t="shared" si="266"/>
        <v>1.0481911556110779E-2</v>
      </c>
      <c r="I913" s="20">
        <f t="shared" si="266"/>
        <v>5.4012543571086535E-2</v>
      </c>
      <c r="J913" s="20">
        <f t="shared" si="266"/>
        <v>1.4852700405176167E-2</v>
      </c>
      <c r="K913" s="20">
        <f t="shared" si="266"/>
        <v>5.3853260813103709E-3</v>
      </c>
    </row>
    <row r="914" spans="1:11" x14ac:dyDescent="0.2">
      <c r="A914" t="str">
        <f t="shared" si="263"/>
        <v>QE Sep-17</v>
      </c>
      <c r="B914" s="19">
        <f t="shared" si="264"/>
        <v>-2.1241830065359513E-2</v>
      </c>
      <c r="C914" s="19">
        <f t="shared" si="264"/>
        <v>-9.5408319882758219E-3</v>
      </c>
      <c r="D914" s="19">
        <f t="shared" si="264"/>
        <v>-9.5346541127767637E-3</v>
      </c>
      <c r="E914" s="20">
        <f t="shared" si="266"/>
        <v>5.3868727997381516E-3</v>
      </c>
      <c r="F914" s="20">
        <f t="shared" si="266"/>
        <v>8.3976337015376767E-3</v>
      </c>
      <c r="G914" s="20">
        <f t="shared" si="266"/>
        <v>1.4872435344626567E-2</v>
      </c>
      <c r="H914" s="20">
        <f t="shared" si="266"/>
        <v>-6.3799167438124416E-3</v>
      </c>
      <c r="I914" s="20">
        <f t="shared" si="266"/>
        <v>1.5065168079301916E-2</v>
      </c>
      <c r="J914" s="20">
        <f t="shared" si="266"/>
        <v>2.9946292151352694E-3</v>
      </c>
      <c r="K914" s="20">
        <f t="shared" si="266"/>
        <v>1.1954942943531277E-2</v>
      </c>
    </row>
    <row r="915" spans="1:11" x14ac:dyDescent="0.2">
      <c r="A915" t="str">
        <f t="shared" si="263"/>
        <v>QE Dec-17</v>
      </c>
      <c r="B915" s="19">
        <f t="shared" si="264"/>
        <v>-6.1508578828100013E-3</v>
      </c>
      <c r="C915" s="19">
        <f t="shared" si="264"/>
        <v>8.7506216977935036E-3</v>
      </c>
      <c r="D915" s="19">
        <f t="shared" si="264"/>
        <v>8.8314786233132381E-3</v>
      </c>
      <c r="E915" s="20">
        <f t="shared" si="266"/>
        <v>3.5949179760985661E-2</v>
      </c>
      <c r="F915" s="20">
        <f t="shared" si="266"/>
        <v>4.3079715640226501E-2</v>
      </c>
      <c r="G915" s="20">
        <f t="shared" si="266"/>
        <v>3.4552716246403214E-2</v>
      </c>
      <c r="H915" s="20">
        <f t="shared" si="266"/>
        <v>8.2422086955231677E-3</v>
      </c>
      <c r="I915" s="20">
        <f t="shared" si="266"/>
        <v>2.688030826979948E-2</v>
      </c>
      <c r="J915" s="20">
        <f t="shared" si="266"/>
        <v>6.8830942854609667E-3</v>
      </c>
      <c r="K915" s="20">
        <f t="shared" si="266"/>
        <v>1.4993703721330354E-2</v>
      </c>
    </row>
    <row r="916" spans="1:11" x14ac:dyDescent="0.2">
      <c r="A916" t="str">
        <f t="shared" si="263"/>
        <v>QE Mar-18</v>
      </c>
      <c r="B916" s="19">
        <f t="shared" si="264"/>
        <v>-9.3669250645994628E-3</v>
      </c>
      <c r="C916" s="19">
        <f t="shared" si="264"/>
        <v>-6.2628292747990422E-4</v>
      </c>
      <c r="D916" s="19">
        <f t="shared" si="264"/>
        <v>2.1663762341529669E-2</v>
      </c>
      <c r="E916" s="20">
        <f t="shared" si="266"/>
        <v>-3.4818495677029659E-2</v>
      </c>
      <c r="F916" s="20">
        <f t="shared" si="266"/>
        <v>-1.5582058547862543E-2</v>
      </c>
      <c r="G916" s="20">
        <f t="shared" si="266"/>
        <v>-3.953204693014567E-2</v>
      </c>
      <c r="H916" s="20">
        <f t="shared" si="266"/>
        <v>2.4935749605943691E-2</v>
      </c>
      <c r="I916" s="20">
        <f t="shared" si="266"/>
        <v>-5.528458588871632E-2</v>
      </c>
      <c r="J916" s="20">
        <f t="shared" si="266"/>
        <v>1.9930383086506076E-2</v>
      </c>
      <c r="K916" s="20">
        <f t="shared" si="266"/>
        <v>8.8232892261239648E-3</v>
      </c>
    </row>
    <row r="917" spans="1:11" x14ac:dyDescent="0.2">
      <c r="A917" t="str">
        <f t="shared" si="263"/>
        <v>QE Jun-18</v>
      </c>
      <c r="B917" s="19">
        <f t="shared" si="264"/>
        <v>4.2720999014129735E-3</v>
      </c>
      <c r="C917" s="19">
        <f t="shared" si="264"/>
        <v>2.7327649208282345E-2</v>
      </c>
      <c r="D917" s="19">
        <f t="shared" si="264"/>
        <v>4.8793863876444021E-3</v>
      </c>
      <c r="E917" s="20">
        <f t="shared" si="266"/>
        <v>0.34087870613025628</v>
      </c>
      <c r="F917" s="20">
        <f t="shared" si="266"/>
        <v>0.40683861362176366</v>
      </c>
      <c r="G917" s="20">
        <f t="shared" si="266"/>
        <v>0.47151809215238338</v>
      </c>
      <c r="H917" s="20">
        <f t="shared" si="266"/>
        <v>-4.3954253009566124E-2</v>
      </c>
      <c r="I917" s="20">
        <f t="shared" si="266"/>
        <v>0.33436781000202154</v>
      </c>
      <c r="J917" s="20">
        <f t="shared" si="266"/>
        <v>4.9191554157695716E-2</v>
      </c>
      <c r="K917" s="20">
        <f t="shared" si="266"/>
        <v>2.2957472690053438E-2</v>
      </c>
    </row>
    <row r="919" spans="1:11" ht="15" x14ac:dyDescent="0.25">
      <c r="A919" s="22" t="s">
        <v>13</v>
      </c>
      <c r="C919" s="24" t="str">
        <f>B3</f>
        <v>Total NZ</v>
      </c>
      <c r="E919" s="30"/>
      <c r="H919" s="1"/>
      <c r="I919" s="6"/>
    </row>
    <row r="920" spans="1:11" ht="63.75" x14ac:dyDescent="0.2">
      <c r="A920" s="41" t="s">
        <v>14</v>
      </c>
      <c r="B920" s="41" t="str">
        <f>B5&amp;" at end of year"</f>
        <v>Number of establishments at end of year</v>
      </c>
      <c r="C920" s="40" t="s">
        <v>39</v>
      </c>
      <c r="D920" s="40" t="s">
        <v>41</v>
      </c>
      <c r="E920" s="40" t="s">
        <v>37</v>
      </c>
      <c r="F920" s="40" t="s">
        <v>38</v>
      </c>
      <c r="G920" s="40" t="s">
        <v>36</v>
      </c>
      <c r="H920" s="40" t="str">
        <f>H5</f>
        <v>Average length 
of stay (days)</v>
      </c>
      <c r="I920" s="40" t="str">
        <f>I5</f>
        <v>Occupancy rate 
%</v>
      </c>
      <c r="J920" s="40" t="str">
        <f>J5</f>
        <v>Guests per stay-unit night</v>
      </c>
      <c r="K920" s="40" t="str">
        <f>K5</f>
        <v>Stay-units per establishment</v>
      </c>
    </row>
    <row r="921" spans="1:11" x14ac:dyDescent="0.2">
      <c r="A921" t="str">
        <f t="shared" ref="A921:A952" si="267">"YE "&amp;TEXT(A17,"mmm-yy")</f>
        <v>YE Dec-03</v>
      </c>
      <c r="B921">
        <f t="shared" ref="B921:B952" si="268">B17</f>
        <v>2957</v>
      </c>
      <c r="C921" s="1">
        <f t="shared" ref="C921:C952" si="269">SUM(C6:C17)/12</f>
        <v>120836.33333333333</v>
      </c>
      <c r="D921" s="1">
        <f t="shared" ref="D921:D952" si="270">SUM(D6:D17)</f>
        <v>44098068</v>
      </c>
      <c r="E921" s="10">
        <f>IF(OR(E195="C",E196="C",E197="C",E198="C",E199="C",E200="C",E201="C",E202="C",E203="C",E204="C",E205="C",E206="C"),"C",SUM(E195:E206))</f>
        <v>16531825</v>
      </c>
      <c r="F921" s="10">
        <f>IF(OR(F195="C",F196="C",F197="C",F198="C",F199="C",F200="C",F201="C",F202="C",F203="C",F204="C",F205="C",F206="C"),"C",SUM(F195:F206))</f>
        <v>29162458</v>
      </c>
      <c r="G921" s="10">
        <f>IF(OR(G195="C",G196="C",G197="C",G198="C",G199="C",G200="C",G201="C",G202="C",G203="C",G204="C",G205="C",G206="C"),"C",SUM(G195:G206))</f>
        <v>15440402</v>
      </c>
      <c r="H921" s="12">
        <f t="shared" ref="H921:H952" si="271">IF(OR(G921="C",F921="C"),"C",F921/G921)</f>
        <v>1.8887110581706357</v>
      </c>
      <c r="I921" s="12">
        <f t="shared" ref="I921:I952" si="272">IF(OR(E921="C",D921="C"),"C",100*E921/D921)</f>
        <v>37.488773884606466</v>
      </c>
      <c r="J921" s="12">
        <f t="shared" ref="J921:J952" si="273">IF(OR(F921="C",E921="C"),"C",F921/E921)</f>
        <v>1.7640192779684034</v>
      </c>
      <c r="K921" s="31">
        <f t="shared" ref="K921:K952" si="274">C921/B921</f>
        <v>40.864502310900683</v>
      </c>
    </row>
    <row r="922" spans="1:11" x14ac:dyDescent="0.2">
      <c r="A922" t="str">
        <f t="shared" si="267"/>
        <v>YE Jan-04</v>
      </c>
      <c r="B922">
        <f t="shared" si="268"/>
        <v>2945</v>
      </c>
      <c r="C922" s="1">
        <f t="shared" si="269"/>
        <v>120988.75</v>
      </c>
      <c r="D922" s="1">
        <f t="shared" si="270"/>
        <v>44154767</v>
      </c>
      <c r="E922" s="10">
        <f>IF(OR(E196="C",E197="C",E198="C",E199="C",E200="C",E201="C",E202="C",E203="C",E204="C",E205="C",E206="C",E207="C"),"C",SUM(E196:E207))</f>
        <v>16622042</v>
      </c>
      <c r="F922" s="10">
        <f>IF(OR(F196="C",F197="C",F198="C",F199="C",F200="C",F201="C",F202="C",F203="C",F204="C",F205="C",F206="C",F207="C"),"C",SUM(F196:F207))</f>
        <v>29376865</v>
      </c>
      <c r="G922" s="10">
        <f>IF(OR(G196="C",G197="C",G198="C",G199="C",G200="C",G201="C",G202="C",G203="C",G204="C",G205="C",G206="C",G207="C"),"C",SUM(G196:G207))</f>
        <v>15499442</v>
      </c>
      <c r="H922" s="12">
        <f t="shared" si="271"/>
        <v>1.8953498454976638</v>
      </c>
      <c r="I922" s="12">
        <f t="shared" si="272"/>
        <v>37.644954620641528</v>
      </c>
      <c r="J922" s="12">
        <f t="shared" si="273"/>
        <v>1.767343928020396</v>
      </c>
      <c r="K922" s="31">
        <f t="shared" si="274"/>
        <v>41.082767402376909</v>
      </c>
    </row>
    <row r="923" spans="1:11" x14ac:dyDescent="0.2">
      <c r="A923" t="str">
        <f t="shared" si="267"/>
        <v>YE Feb-04</v>
      </c>
      <c r="B923">
        <f t="shared" si="268"/>
        <v>2947</v>
      </c>
      <c r="C923" s="1">
        <f t="shared" si="269"/>
        <v>121058.66666666667</v>
      </c>
      <c r="D923" s="1">
        <f t="shared" si="270"/>
        <v>44303726</v>
      </c>
      <c r="E923" s="10">
        <f>IF(OR(E197="C",E198="C",E199="C",E200="C",E201="C",E202="C",E203="C",E204="C",E205="C",E206="C",E207="C",E208="C"),"C",SUM(E197:E208))</f>
        <v>16697447</v>
      </c>
      <c r="F923" s="10">
        <f>IF(OR(F197="C",F198="C",F199="C",F200="C",F201="C",F202="C",F203="C",F204="C",F205="C",F206="C",F207="C",F208="C"),"C",SUM(F197:F208))</f>
        <v>29471950</v>
      </c>
      <c r="G923" s="10">
        <f>IF(OR(G197="C",G198="C",G199="C",G200="C",G201="C",G202="C",G203="C",G204="C",G205="C",G206="C",G207="C",G208="C"),"C",SUM(G197:G208))</f>
        <v>15590899</v>
      </c>
      <c r="H923" s="12">
        <f t="shared" si="271"/>
        <v>1.8903303779980871</v>
      </c>
      <c r="I923" s="12">
        <f t="shared" si="272"/>
        <v>37.688584025641546</v>
      </c>
      <c r="J923" s="12">
        <f t="shared" si="273"/>
        <v>1.7650572569567071</v>
      </c>
      <c r="K923" s="31">
        <f t="shared" si="274"/>
        <v>41.078611016853301</v>
      </c>
    </row>
    <row r="924" spans="1:11" x14ac:dyDescent="0.2">
      <c r="A924" t="str">
        <f t="shared" si="267"/>
        <v>YE Mar-04</v>
      </c>
      <c r="B924">
        <f t="shared" si="268"/>
        <v>2951</v>
      </c>
      <c r="C924" s="1">
        <f t="shared" si="269"/>
        <v>121187.75</v>
      </c>
      <c r="D924" s="1">
        <f t="shared" si="270"/>
        <v>44351745</v>
      </c>
      <c r="E924" s="10">
        <f>IF(OR(E198="C",E199="C",E200="C",E201="C",E202="C",E203="C",E204="C",E205="C",E206="C",E207="C",E208="C",E209="C"),"C",SUM(E198:E209))</f>
        <v>16770703</v>
      </c>
      <c r="F924" s="10">
        <f>IF(OR(F198="C",F199="C",F200="C",F201="C",F202="C",F203="C",F204="C",F205="C",F206="C",F207="C",F208="C",F209="C"),"C",SUM(F198:F209))</f>
        <v>29575876</v>
      </c>
      <c r="G924" s="10">
        <f>IF(OR(G198="C",G199="C",G200="C",G201="C",G202="C",G203="C",G204="C",G205="C",G206="C",G207="C",G208="C",G209="C"),"C",SUM(G198:G209))</f>
        <v>15688398</v>
      </c>
      <c r="H924" s="12">
        <f t="shared" si="271"/>
        <v>1.8852068898303065</v>
      </c>
      <c r="I924" s="12">
        <f t="shared" si="272"/>
        <v>37.812949637043594</v>
      </c>
      <c r="J924" s="12">
        <f t="shared" si="273"/>
        <v>1.7635441996677181</v>
      </c>
      <c r="K924" s="31">
        <f t="shared" si="274"/>
        <v>41.06667231446967</v>
      </c>
    </row>
    <row r="925" spans="1:11" x14ac:dyDescent="0.2">
      <c r="A925" t="str">
        <f t="shared" si="267"/>
        <v>YE Apr-04</v>
      </c>
      <c r="B925">
        <f t="shared" si="268"/>
        <v>2949</v>
      </c>
      <c r="C925" s="1">
        <f t="shared" si="269"/>
        <v>121673.08333333333</v>
      </c>
      <c r="D925" s="1">
        <f t="shared" si="270"/>
        <v>44526465</v>
      </c>
      <c r="E925" s="10">
        <f>IF(OR(E199="C",E200="C",E201="C",E202="C",E203="C",E204="C",E205="C",E206="C",E207="C",E208="C",E209="C",E210="C"),"C",SUM(E199:E210))</f>
        <v>16837902</v>
      </c>
      <c r="F925" s="10">
        <f>IF(OR(F199="C",F200="C",F201="C",F202="C",F203="C",F204="C",F205="C",F206="C",F207="C",F208="C",F209="C",F210="C"),"C",SUM(F199:F210))</f>
        <v>29682461</v>
      </c>
      <c r="G925" s="10">
        <f>IF(OR(G199="C",G200="C",G201="C",G202="C",G203="C",G204="C",G205="C",G206="C",G207="C",G208="C",G209="C",G210="C"),"C",SUM(G199:G210))</f>
        <v>15781491</v>
      </c>
      <c r="H925" s="12">
        <f t="shared" si="271"/>
        <v>1.8808400929924809</v>
      </c>
      <c r="I925" s="12">
        <f t="shared" si="272"/>
        <v>37.815492426807296</v>
      </c>
      <c r="J925" s="12">
        <f t="shared" si="273"/>
        <v>1.762836070669612</v>
      </c>
      <c r="K925" s="31">
        <f t="shared" si="274"/>
        <v>41.259099129648469</v>
      </c>
    </row>
    <row r="926" spans="1:11" x14ac:dyDescent="0.2">
      <c r="A926" t="str">
        <f t="shared" si="267"/>
        <v>YE May-04</v>
      </c>
      <c r="B926">
        <f t="shared" si="268"/>
        <v>2928</v>
      </c>
      <c r="C926" s="1">
        <f t="shared" si="269"/>
        <v>122041.33333333333</v>
      </c>
      <c r="D926" s="1">
        <f t="shared" si="270"/>
        <v>44663454</v>
      </c>
      <c r="E926" s="10">
        <f>IF(OR(E200="C",E201="C",E202="C",E203="C",E204="C",E205="C",E206="C",E207="C",E208="C",E209="C",E210="C",E211="C"),"C",SUM(E200:E211))</f>
        <v>16902639</v>
      </c>
      <c r="F926" s="10">
        <f>IF(OR(F200="C",F201="C",F202="C",F203="C",F204="C",F205="C",F206="C",F207="C",F208="C",F209="C",F210="C",F211="C"),"C",SUM(F200:F211))</f>
        <v>29752128</v>
      </c>
      <c r="G926" s="10">
        <f>IF(OR(G200="C",G201="C",G202="C",G203="C",G204="C",G205="C",G206="C",G207="C",G208="C",G209="C",G210="C",G211="C"),"C",SUM(G200:G211))</f>
        <v>15815575</v>
      </c>
      <c r="H926" s="12">
        <f t="shared" si="271"/>
        <v>1.8811916733979004</v>
      </c>
      <c r="I926" s="12">
        <f t="shared" si="272"/>
        <v>37.844451080742658</v>
      </c>
      <c r="J926" s="12">
        <f t="shared" si="273"/>
        <v>1.760206083795554</v>
      </c>
      <c r="K926" s="31">
        <f t="shared" si="274"/>
        <v>41.680783242258649</v>
      </c>
    </row>
    <row r="927" spans="1:11" x14ac:dyDescent="0.2">
      <c r="A927" t="str">
        <f t="shared" si="267"/>
        <v>YE Jun-04</v>
      </c>
      <c r="B927">
        <f t="shared" si="268"/>
        <v>2903</v>
      </c>
      <c r="C927" s="1">
        <f t="shared" si="269"/>
        <v>122436.66666666667</v>
      </c>
      <c r="D927" s="1">
        <f t="shared" si="270"/>
        <v>44805774</v>
      </c>
      <c r="E927" s="10">
        <f>IF(OR(E201="C",E202="C",E203="C",E204="C",E205="C",E206="C",E207="C",E208="C",E209="C",E210="C",E211="C",E212="C"),"C",SUM(E201:E212))</f>
        <v>17029523</v>
      </c>
      <c r="F927" s="10">
        <f>IF(OR(F201="C",F202="C",F203="C",F204="C",F205="C",F206="C",F207="C",F208="C",F209="C",F210="C",F211="C",F212="C"),"C",SUM(F201:F212))</f>
        <v>29970493</v>
      </c>
      <c r="G927" s="10">
        <f>IF(OR(G201="C",G202="C",G203="C",G204="C",G205="C",G206="C",G207="C",G208="C",G209="C",G210="C",G211="C",G212="C"),"C",SUM(G201:G212))</f>
        <v>15941135</v>
      </c>
      <c r="H927" s="12">
        <f t="shared" si="271"/>
        <v>1.8800727175323464</v>
      </c>
      <c r="I927" s="12">
        <f t="shared" si="272"/>
        <v>38.007429578161066</v>
      </c>
      <c r="J927" s="12">
        <f t="shared" si="273"/>
        <v>1.7599138272986272</v>
      </c>
      <c r="K927" s="31">
        <f t="shared" si="274"/>
        <v>42.175909978183491</v>
      </c>
    </row>
    <row r="928" spans="1:11" x14ac:dyDescent="0.2">
      <c r="A928" t="str">
        <f t="shared" si="267"/>
        <v>YE Jul-04</v>
      </c>
      <c r="B928">
        <f t="shared" si="268"/>
        <v>2889</v>
      </c>
      <c r="C928" s="1">
        <f t="shared" si="269"/>
        <v>122758.66666666667</v>
      </c>
      <c r="D928" s="1">
        <f t="shared" si="270"/>
        <v>44925558</v>
      </c>
      <c r="E928" s="10">
        <f>IF(OR(E202="C",E203="C",E204="C",E205="C",E206="C",E207="C",E208="C",E209="C",E210="C",E211="C",E212="C",E213="C"),"C",SUM(E202:E213))</f>
        <v>17111751</v>
      </c>
      <c r="F928" s="10">
        <f>IF(OR(F202="C",F203="C",F204="C",F205="C",F206="C",F207="C",F208="C",F209="C",F210="C",F211="C",F212="C",F213="C"),"C",SUM(F202:F213))</f>
        <v>30084694</v>
      </c>
      <c r="G928" s="10">
        <f>IF(OR(G202="C",G203="C",G204="C",G205="C",G206="C",G207="C",G208="C",G209="C",G210="C",G211="C",G212="C",G213="C"),"C",SUM(G202:G213))</f>
        <v>16012244</v>
      </c>
      <c r="H928" s="12">
        <f t="shared" si="271"/>
        <v>1.8788555807668181</v>
      </c>
      <c r="I928" s="12">
        <f t="shared" si="272"/>
        <v>38.08912289970889</v>
      </c>
      <c r="J928" s="12">
        <f t="shared" si="273"/>
        <v>1.7581306553607519</v>
      </c>
      <c r="K928" s="31">
        <f t="shared" si="274"/>
        <v>42.491750317295491</v>
      </c>
    </row>
    <row r="929" spans="1:11" x14ac:dyDescent="0.2">
      <c r="A929" t="str">
        <f t="shared" si="267"/>
        <v>YE Aug-04</v>
      </c>
      <c r="B929">
        <f t="shared" si="268"/>
        <v>2917</v>
      </c>
      <c r="C929" s="1">
        <f t="shared" si="269"/>
        <v>123114.66666666667</v>
      </c>
      <c r="D929" s="1">
        <f t="shared" si="270"/>
        <v>45057990</v>
      </c>
      <c r="E929" s="10">
        <f>IF(OR(E203="C",E204="C",E205="C",E206="C",E207="C",E208="C",E209="C",E210="C",E211="C",E212="C",E213="C",E214="C"),"C",SUM(E203:E214))</f>
        <v>17186102</v>
      </c>
      <c r="F929" s="10">
        <f>IF(OR(F203="C",F204="C",F205="C",F206="C",F207="C",F208="C",F209="C",F210="C",F211="C",F212="C",F213="C",F214="C"),"C",SUM(F203:F214))</f>
        <v>30167556</v>
      </c>
      <c r="G929" s="10">
        <f>IF(OR(G203="C",G204="C",G205="C",G206="C",G207="C",G208="C",G209="C",G210="C",G211="C",G212="C",G213="C",G214="C"),"C",SUM(G203:G214))</f>
        <v>16060082</v>
      </c>
      <c r="H929" s="12">
        <f t="shared" si="271"/>
        <v>1.8784185535291786</v>
      </c>
      <c r="I929" s="12">
        <f t="shared" si="272"/>
        <v>38.142185215097257</v>
      </c>
      <c r="J929" s="12">
        <f t="shared" si="273"/>
        <v>1.7553460348367536</v>
      </c>
      <c r="K929" s="31">
        <f t="shared" si="274"/>
        <v>42.205919323505888</v>
      </c>
    </row>
    <row r="930" spans="1:11" x14ac:dyDescent="0.2">
      <c r="A930" t="str">
        <f t="shared" si="267"/>
        <v>YE Sep-04</v>
      </c>
      <c r="B930">
        <f t="shared" si="268"/>
        <v>2956</v>
      </c>
      <c r="C930" s="1">
        <f t="shared" si="269"/>
        <v>123703.58333333333</v>
      </c>
      <c r="D930" s="1">
        <f t="shared" si="270"/>
        <v>45270000</v>
      </c>
      <c r="E930" s="10">
        <f>IF(OR(E204="C",E205="C",E206="C",E207="C",E208="C",E209="C",E210="C",E211="C",E212="C",E213="C",E214="C",E215="C"),"C",SUM(E204:E215))</f>
        <v>17261560</v>
      </c>
      <c r="F930" s="10">
        <f>IF(OR(F204="C",F205="C",F206="C",F207="C",F208="C",F209="C",F210="C",F211="C",F212="C",F213="C",F214="C",F215="C"),"C",SUM(F204:F215))</f>
        <v>30306857</v>
      </c>
      <c r="G930" s="10">
        <f>IF(OR(G204="C",G205="C",G206="C",G207="C",G208="C",G209="C",G210="C",G211="C",G212="C",G213="C",G214="C",G215="C"),"C",SUM(G204:G215))</f>
        <v>16147241</v>
      </c>
      <c r="H930" s="12">
        <f t="shared" si="271"/>
        <v>1.8769062157429868</v>
      </c>
      <c r="I930" s="12">
        <f t="shared" si="272"/>
        <v>38.130240777556878</v>
      </c>
      <c r="J930" s="12">
        <f t="shared" si="273"/>
        <v>1.7557426443496416</v>
      </c>
      <c r="K930" s="31">
        <f t="shared" si="274"/>
        <v>41.848302886783941</v>
      </c>
    </row>
    <row r="931" spans="1:11" x14ac:dyDescent="0.2">
      <c r="A931" t="str">
        <f t="shared" si="267"/>
        <v>YE Oct-04</v>
      </c>
      <c r="B931">
        <f t="shared" si="268"/>
        <v>3015</v>
      </c>
      <c r="C931" s="1">
        <f t="shared" si="269"/>
        <v>124378.5</v>
      </c>
      <c r="D931" s="1">
        <f t="shared" si="270"/>
        <v>45521069</v>
      </c>
      <c r="E931" s="10">
        <f>IF(OR(E205="C",E206="C",E207="C",E208="C",E209="C",E210="C",E211="C",E212="C",E213="C",E214="C",E215="C",E216="C"),"C",SUM(E205:E216))</f>
        <v>17313395</v>
      </c>
      <c r="F931" s="10">
        <f>IF(OR(F205="C",F206="C",F207="C",F208="C",F209="C",F210="C",F211="C",F212="C",F213="C",F214="C",F215="C",F216="C"),"C",SUM(F205:F216))</f>
        <v>30368960</v>
      </c>
      <c r="G931" s="10">
        <f>IF(OR(G205="C",G206="C",G207="C",G208="C",G209="C",G210="C",G211="C",G212="C",G213="C",G214="C",G215="C",G216="C"),"C",SUM(G205:G216))</f>
        <v>16200463</v>
      </c>
      <c r="H931" s="12">
        <f t="shared" si="271"/>
        <v>1.8745735847179184</v>
      </c>
      <c r="I931" s="12">
        <f t="shared" si="272"/>
        <v>38.033805840543856</v>
      </c>
      <c r="J931" s="12">
        <f t="shared" si="273"/>
        <v>1.7540730746338311</v>
      </c>
      <c r="K931" s="31">
        <f t="shared" si="274"/>
        <v>41.253233830845772</v>
      </c>
    </row>
    <row r="932" spans="1:11" x14ac:dyDescent="0.2">
      <c r="A932" t="str">
        <f t="shared" si="267"/>
        <v>YE Nov-04</v>
      </c>
      <c r="B932">
        <f t="shared" si="268"/>
        <v>3059</v>
      </c>
      <c r="C932" s="1">
        <f t="shared" si="269"/>
        <v>124838.66666666667</v>
      </c>
      <c r="D932" s="1">
        <f t="shared" si="270"/>
        <v>45686729</v>
      </c>
      <c r="E932" s="10">
        <f>IF(OR(E206="C",E207="C",E208="C",E209="C",E210="C",E211="C",E212="C",E213="C",E214="C",E215="C",E216="C",E217="C"),"C",SUM(E206:E217))</f>
        <v>17419170</v>
      </c>
      <c r="F932" s="10">
        <f>IF(OR(F206="C",F207="C",F208="C",F209="C",F210="C",F211="C",F212="C",F213="C",F214="C",F215="C",F216="C",F217="C"),"C",SUM(F206:F217))</f>
        <v>30504885</v>
      </c>
      <c r="G932" s="10">
        <f>IF(OR(G206="C",G207="C",G208="C",G209="C",G210="C",G211="C",G212="C",G213="C",G214="C",G215="C",G216="C",G217="C"),"C",SUM(G206:G217))</f>
        <v>16313863</v>
      </c>
      <c r="H932" s="12">
        <f t="shared" si="271"/>
        <v>1.8698750259212058</v>
      </c>
      <c r="I932" s="12">
        <f t="shared" si="272"/>
        <v>38.127417701538668</v>
      </c>
      <c r="J932" s="12">
        <f t="shared" si="273"/>
        <v>1.7512249435535676</v>
      </c>
      <c r="K932" s="31">
        <f t="shared" si="274"/>
        <v>40.810286586030294</v>
      </c>
    </row>
    <row r="933" spans="1:11" x14ac:dyDescent="0.2">
      <c r="A933" t="str">
        <f t="shared" si="267"/>
        <v>YE Dec-04</v>
      </c>
      <c r="B933">
        <f t="shared" si="268"/>
        <v>3083</v>
      </c>
      <c r="C933" s="1">
        <f t="shared" si="269"/>
        <v>125317.5</v>
      </c>
      <c r="D933" s="1">
        <f t="shared" si="270"/>
        <v>45864855</v>
      </c>
      <c r="E933" s="10">
        <f>IF(OR(E207="C",E208="C",E209="C",E210="C",E211="C",E212="C",E213="C",E214="C",E215="C",E216="C",E217="C",E218="C"),"C",SUM(E207:E218))</f>
        <v>17441626</v>
      </c>
      <c r="F933" s="10">
        <f>IF(OR(F207="C",F208="C",F209="C",F210="C",F211="C",F212="C",F213="C",F214="C",F215="C",F216="C",F217="C",F218="C"),"C",SUM(F207:F218))</f>
        <v>30546091</v>
      </c>
      <c r="G933" s="10">
        <f>IF(OR(G207="C",G208="C",G209="C",G210="C",G211="C",G212="C",G213="C",G214="C",G215="C",G216="C",G217="C",G218="C"),"C",SUM(G207:G218))</f>
        <v>16360750</v>
      </c>
      <c r="H933" s="12">
        <f t="shared" si="271"/>
        <v>1.8670348853200496</v>
      </c>
      <c r="I933" s="12">
        <f t="shared" si="272"/>
        <v>38.028302934785252</v>
      </c>
      <c r="J933" s="12">
        <f t="shared" si="273"/>
        <v>1.7513327599158472</v>
      </c>
      <c r="K933" s="31">
        <f t="shared" si="274"/>
        <v>40.647907881933179</v>
      </c>
    </row>
    <row r="934" spans="1:11" x14ac:dyDescent="0.2">
      <c r="A934" t="str">
        <f t="shared" si="267"/>
        <v>YE Jan-05</v>
      </c>
      <c r="B934">
        <f t="shared" si="268"/>
        <v>3081</v>
      </c>
      <c r="C934" s="1">
        <f t="shared" si="269"/>
        <v>125714.33333333333</v>
      </c>
      <c r="D934" s="1">
        <f t="shared" si="270"/>
        <v>46012477</v>
      </c>
      <c r="E934" s="10">
        <f>IF(OR(E208="C",E209="C",E210="C",E211="C",E212="C",E213="C",E214="C",E215="C",E216="C",E217="C",E218="C",E219="C"),"C",SUM(E208:E219))</f>
        <v>17535096</v>
      </c>
      <c r="F934" s="10">
        <f>IF(OR(F208="C",F209="C",F210="C",F211="C",F212="C",F213="C",F214="C",F215="C",F216="C",F217="C",F218="C",F219="C"),"C",SUM(F208:F219))</f>
        <v>30727584</v>
      </c>
      <c r="G934" s="10">
        <f>IF(OR(G208="C",G209="C",G210="C",G211="C",G212="C",G213="C",G214="C",G215="C",G216="C",G217="C",G218="C",G219="C"),"C",SUM(G208:G219))</f>
        <v>16468273</v>
      </c>
      <c r="H934" s="12">
        <f t="shared" si="271"/>
        <v>1.8658655950141221</v>
      </c>
      <c r="I934" s="12">
        <f t="shared" si="272"/>
        <v>38.109437142451604</v>
      </c>
      <c r="J934" s="12">
        <f t="shared" si="273"/>
        <v>1.752347634709271</v>
      </c>
      <c r="K934" s="31">
        <f t="shared" si="274"/>
        <v>40.803094233473978</v>
      </c>
    </row>
    <row r="935" spans="1:11" x14ac:dyDescent="0.2">
      <c r="A935" t="str">
        <f t="shared" si="267"/>
        <v>YE Feb-05</v>
      </c>
      <c r="B935">
        <f t="shared" si="268"/>
        <v>3096</v>
      </c>
      <c r="C935" s="1">
        <f t="shared" si="269"/>
        <v>126195.25</v>
      </c>
      <c r="D935" s="1">
        <f t="shared" si="270"/>
        <v>46048598</v>
      </c>
      <c r="E935" s="10">
        <f>IF(OR(E209="C",E210="C",E211="C",E212="C",E213="C",E214="C",E215="C",E216="C",E217="C",E218="C",E219="C",E220="C"),"C",SUM(E209:E220))</f>
        <v>17584924</v>
      </c>
      <c r="F935" s="10">
        <f>IF(OR(F209="C",F210="C",F211="C",F212="C",F213="C",F214="C",F215="C",F216="C",F217="C",F218="C",F219="C",F220="C"),"C",SUM(F209:F220))</f>
        <v>30769515</v>
      </c>
      <c r="G935" s="10">
        <f>IF(OR(G209="C",G210="C",G211="C",G212="C",G213="C",G214="C",G215="C",G216="C",G217="C",G218="C",G219="C",G220="C"),"C",SUM(G209:G220))</f>
        <v>16532414</v>
      </c>
      <c r="H935" s="12">
        <f t="shared" si="271"/>
        <v>1.861162864660902</v>
      </c>
      <c r="I935" s="12">
        <f t="shared" si="272"/>
        <v>38.18775112328067</v>
      </c>
      <c r="J935" s="12">
        <f t="shared" si="273"/>
        <v>1.7497667320029362</v>
      </c>
      <c r="K935" s="31">
        <f t="shared" si="274"/>
        <v>40.760739664082685</v>
      </c>
    </row>
    <row r="936" spans="1:11" x14ac:dyDescent="0.2">
      <c r="A936" t="str">
        <f t="shared" si="267"/>
        <v>YE Mar-05</v>
      </c>
      <c r="B936">
        <f t="shared" si="268"/>
        <v>3108</v>
      </c>
      <c r="C936" s="1">
        <f t="shared" si="269"/>
        <v>126668.16666666667</v>
      </c>
      <c r="D936" s="1">
        <f t="shared" si="270"/>
        <v>46224523</v>
      </c>
      <c r="E936" s="10">
        <f>IF(OR(E210="C",E211="C",E212="C",E213="C",E214="C",E215="C",E216="C",E217="C",E218="C",E219="C",E220="C",E221="C"),"C",SUM(E210:E221))</f>
        <v>17710544</v>
      </c>
      <c r="F936" s="10">
        <f>IF(OR(F210="C",F211="C",F212="C",F213="C",F214="C",F215="C",F216="C",F217="C",F218="C",F219="C",F220="C",F221="C"),"C",SUM(F210:F221))</f>
        <v>31100522</v>
      </c>
      <c r="G936" s="10">
        <f>IF(OR(G210="C",G211="C",G212="C",G213="C",G214="C",G215="C",G216="C",G217="C",G218="C",G219="C",G220="C",G221="C"),"C",SUM(G210:G221))</f>
        <v>16692597</v>
      </c>
      <c r="H936" s="12">
        <f t="shared" si="271"/>
        <v>1.8631326210055872</v>
      </c>
      <c r="I936" s="12">
        <f t="shared" si="272"/>
        <v>38.314173625977709</v>
      </c>
      <c r="J936" s="12">
        <f t="shared" si="273"/>
        <v>1.7560455511699697</v>
      </c>
      <c r="K936" s="31">
        <f t="shared" si="274"/>
        <v>40.755523380523385</v>
      </c>
    </row>
    <row r="937" spans="1:11" x14ac:dyDescent="0.2">
      <c r="A937" t="str">
        <f t="shared" si="267"/>
        <v>YE Apr-05</v>
      </c>
      <c r="B937">
        <f t="shared" si="268"/>
        <v>3100</v>
      </c>
      <c r="C937" s="1">
        <f t="shared" si="269"/>
        <v>127114.75</v>
      </c>
      <c r="D937" s="1">
        <f t="shared" si="270"/>
        <v>46385293</v>
      </c>
      <c r="E937" s="10">
        <f>IF(OR(E211="C",E212="C",E213="C",E214="C",E215="C",E216="C",E217="C",E218="C",E219="C",E220="C",E221="C",E222="C"),"C",SUM(E211:E222))</f>
        <v>17719640</v>
      </c>
      <c r="F937" s="10">
        <f>IF(OR(F211="C",F212="C",F213="C",F214="C",F215="C",F216="C",F217="C",F218="C",F219="C",F220="C",F221="C",F222="C"),"C",SUM(F211:F222))</f>
        <v>31054356</v>
      </c>
      <c r="G937" s="10">
        <f>IF(OR(G211="C",G212="C",G213="C",G214="C",G215="C",G216="C",G217="C",G218="C",G219="C",G220="C",G221="C",G222="C"),"C",SUM(G211:G222))</f>
        <v>16696800</v>
      </c>
      <c r="H937" s="12">
        <f t="shared" si="271"/>
        <v>1.8598986632169039</v>
      </c>
      <c r="I937" s="12">
        <f t="shared" si="272"/>
        <v>38.200987541460606</v>
      </c>
      <c r="J937" s="12">
        <f t="shared" si="273"/>
        <v>1.7525387648959008</v>
      </c>
      <c r="K937" s="31">
        <f t="shared" si="274"/>
        <v>41.004758064516132</v>
      </c>
    </row>
    <row r="938" spans="1:11" x14ac:dyDescent="0.2">
      <c r="A938" t="str">
        <f t="shared" si="267"/>
        <v>YE May-05</v>
      </c>
      <c r="B938">
        <f t="shared" si="268"/>
        <v>3081</v>
      </c>
      <c r="C938" s="1">
        <f t="shared" si="269"/>
        <v>127605.5</v>
      </c>
      <c r="D938" s="1">
        <f t="shared" si="270"/>
        <v>46567852</v>
      </c>
      <c r="E938" s="10">
        <f>IF(OR(E212="C",E213="C",E214="C",E215="C",E216="C",E217="C",E218="C",E219="C",E220="C",E221="C",E222="C",E223="C"),"C",SUM(E212:E223))</f>
        <v>17732488</v>
      </c>
      <c r="F938" s="10">
        <f>IF(OR(F212="C",F213="C",F214="C",F215="C",F216="C",F217="C",F218="C",F219="C",F220="C",F221="C",F222="C",F223="C"),"C",SUM(F212:F223))</f>
        <v>31054318</v>
      </c>
      <c r="G938" s="10">
        <f>IF(OR(G212="C",G213="C",G214="C",G215="C",G216="C",G217="C",G218="C",G219="C",G220="C",G221="C",G222="C",G223="C"),"C",SUM(G212:G223))</f>
        <v>16717304</v>
      </c>
      <c r="H938" s="12">
        <f t="shared" si="271"/>
        <v>1.8576151991971912</v>
      </c>
      <c r="I938" s="12">
        <f t="shared" si="272"/>
        <v>38.078818838369443</v>
      </c>
      <c r="J938" s="12">
        <f t="shared" si="273"/>
        <v>1.7512668273059031</v>
      </c>
      <c r="K938" s="31">
        <f t="shared" si="274"/>
        <v>41.416910094125285</v>
      </c>
    </row>
    <row r="939" spans="1:11" x14ac:dyDescent="0.2">
      <c r="A939" t="str">
        <f t="shared" si="267"/>
        <v>YE Jun-05</v>
      </c>
      <c r="B939">
        <f t="shared" si="268"/>
        <v>3058</v>
      </c>
      <c r="C939" s="1">
        <f t="shared" si="269"/>
        <v>128133.08333333333</v>
      </c>
      <c r="D939" s="1">
        <f t="shared" si="270"/>
        <v>46757782</v>
      </c>
      <c r="E939" s="10">
        <f>IF(OR(E213="C",E214="C",E215="C",E216="C",E217="C",E218="C",E219="C",E220="C",E221="C",E222="C",E223="C",E224="C"),"C",SUM(E213:E224))</f>
        <v>17807458</v>
      </c>
      <c r="F939" s="10">
        <f>IF(OR(F213="C",F214="C",F215="C",F216="C",F217="C",F218="C",F219="C",F220="C",F221="C",F222="C",F223="C",F224="C"),"C",SUM(F213:F224))</f>
        <v>31171438</v>
      </c>
      <c r="G939" s="10">
        <f>IF(OR(G213="C",G214="C",G215="C",G216="C",G217="C",G218="C",G219="C",G220="C",G221="C",G222="C",G223="C",G224="C"),"C",SUM(G213:G224))</f>
        <v>16779248</v>
      </c>
      <c r="H939" s="12">
        <f t="shared" si="271"/>
        <v>1.8577374862091556</v>
      </c>
      <c r="I939" s="12">
        <f t="shared" si="272"/>
        <v>38.084479712917094</v>
      </c>
      <c r="J939" s="12">
        <f t="shared" si="273"/>
        <v>1.7504709543608077</v>
      </c>
      <c r="K939" s="31">
        <f t="shared" si="274"/>
        <v>41.90094288205799</v>
      </c>
    </row>
    <row r="940" spans="1:11" x14ac:dyDescent="0.2">
      <c r="A940" t="str">
        <f t="shared" si="267"/>
        <v>YE Jul-05</v>
      </c>
      <c r="B940">
        <f t="shared" si="268"/>
        <v>3052</v>
      </c>
      <c r="C940" s="1">
        <f t="shared" si="269"/>
        <v>128676.75</v>
      </c>
      <c r="D940" s="1">
        <f t="shared" si="270"/>
        <v>46960026</v>
      </c>
      <c r="E940" s="10">
        <f>IF(OR(E214="C",E215="C",E216="C",E217="C",E218="C",E219="C",E220="C",E221="C",E222="C",E223="C",E224="C",E225="C"),"C",SUM(E214:E225))</f>
        <v>17837866</v>
      </c>
      <c r="F940" s="10">
        <f>IF(OR(F214="C",F215="C",F216="C",F217="C",F218="C",F219="C",F220="C",F221="C",F222="C",F223="C",F224="C",F225="C"),"C",SUM(F214:F225))</f>
        <v>31226558</v>
      </c>
      <c r="G940" s="10">
        <f>IF(OR(G214="C",G215="C",G216="C",G217="C",G218="C",G219="C",G220="C",G221="C",G222="C",G223="C",G224="C",G225="C"),"C",SUM(G214:G225))</f>
        <v>16788730</v>
      </c>
      <c r="H940" s="12">
        <f t="shared" si="271"/>
        <v>1.859971421304649</v>
      </c>
      <c r="I940" s="12">
        <f t="shared" si="272"/>
        <v>37.985213210912619</v>
      </c>
      <c r="J940" s="12">
        <f t="shared" si="273"/>
        <v>1.7505770028769136</v>
      </c>
      <c r="K940" s="31">
        <f t="shared" si="274"/>
        <v>42.16145150720839</v>
      </c>
    </row>
    <row r="941" spans="1:11" x14ac:dyDescent="0.2">
      <c r="A941" t="str">
        <f t="shared" si="267"/>
        <v>YE Aug-05</v>
      </c>
      <c r="B941">
        <f t="shared" si="268"/>
        <v>3059</v>
      </c>
      <c r="C941" s="1">
        <f t="shared" si="269"/>
        <v>129157</v>
      </c>
      <c r="D941" s="1">
        <f t="shared" si="270"/>
        <v>47138679</v>
      </c>
      <c r="E941" s="10">
        <f>IF(OR(E215="C",E216="C",E217="C",E218="C",E219="C",E220="C",E221="C",E222="C",E223="C",E224="C",E225="C",E226="C"),"C",SUM(E215:E226))</f>
        <v>17848645</v>
      </c>
      <c r="F941" s="10">
        <f>IF(OR(F215="C",F216="C",F217="C",F218="C",F219="C",F220="C",F221="C",F222="C",F223="C",F224="C",F225="C",F226="C"),"C",SUM(F215:F226))</f>
        <v>31232909</v>
      </c>
      <c r="G941" s="10">
        <f>IF(OR(G215="C",G216="C",G217="C",G218="C",G219="C",G220="C",G221="C",G222="C",G223="C",G224="C",G225="C",G226="C"),"C",SUM(G215:G226))</f>
        <v>16802566</v>
      </c>
      <c r="H941" s="12">
        <f t="shared" si="271"/>
        <v>1.8588178138981868</v>
      </c>
      <c r="I941" s="12">
        <f t="shared" si="272"/>
        <v>37.864117914717127</v>
      </c>
      <c r="J941" s="12">
        <f t="shared" si="273"/>
        <v>1.7498756348170967</v>
      </c>
      <c r="K941" s="31">
        <f t="shared" si="274"/>
        <v>42.221967963386724</v>
      </c>
    </row>
    <row r="942" spans="1:11" ht="12" customHeight="1" x14ac:dyDescent="0.2">
      <c r="A942" t="str">
        <f t="shared" si="267"/>
        <v>YE Sep-05</v>
      </c>
      <c r="B942">
        <f t="shared" si="268"/>
        <v>3104</v>
      </c>
      <c r="C942" s="1">
        <f t="shared" si="269"/>
        <v>129409.16666666667</v>
      </c>
      <c r="D942" s="1">
        <f t="shared" si="270"/>
        <v>47229459</v>
      </c>
      <c r="E942" s="10">
        <f>IF(OR(E216="C",E217="C",E218="C",E219="C",E220="C",E221="C",E222="C",E223="C",E224="C",E225="C",E226="C",E227="C"),"C",SUM(E216:E227))</f>
        <v>17847920</v>
      </c>
      <c r="F942" s="10">
        <f>IF(OR(F216="C",F217="C",F218="C",F219="C",F220="C",F221="C",F222="C",F223="C",F224="C",F225="C",F226="C",F227="C"),"C",SUM(F216:F227))</f>
        <v>31176477</v>
      </c>
      <c r="G942" s="10">
        <f>IF(OR(G216="C",G217="C",G218="C",G219="C",G220="C",G221="C",G222="C",G223="C",G224="C",G225="C",G226="C",G227="C"),"C",SUM(G216:G227))</f>
        <v>16763245</v>
      </c>
      <c r="H942" s="12">
        <f t="shared" si="271"/>
        <v>1.8598115698959241</v>
      </c>
      <c r="I942" s="12">
        <f t="shared" si="272"/>
        <v>37.789804028879516</v>
      </c>
      <c r="J942" s="12">
        <f t="shared" si="273"/>
        <v>1.7467848914607416</v>
      </c>
      <c r="K942" s="31">
        <f t="shared" si="274"/>
        <v>41.691097508591064</v>
      </c>
    </row>
    <row r="943" spans="1:11" x14ac:dyDescent="0.2">
      <c r="A943" t="str">
        <f t="shared" si="267"/>
        <v>YE Oct-05</v>
      </c>
      <c r="B943">
        <f t="shared" si="268"/>
        <v>3147</v>
      </c>
      <c r="C943" s="1">
        <f t="shared" si="269"/>
        <v>129895.66666666667</v>
      </c>
      <c r="D943" s="1">
        <f t="shared" si="270"/>
        <v>47410437</v>
      </c>
      <c r="E943" s="10">
        <f>IF(OR(E217="C",E218="C",E219="C",E220="C",E221="C",E222="C",E223="C",E224="C",E225="C",E226="C",E227="C",E228="C"),"C",SUM(E217:E228))</f>
        <v>17869376</v>
      </c>
      <c r="F943" s="10">
        <f>IF(OR(F217="C",F218="C",F219="C",F220="C",F221="C",F222="C",F223="C",F224="C",F225="C",F226="C",F227="C",F228="C"),"C",SUM(F217:F228))</f>
        <v>31224131</v>
      </c>
      <c r="G943" s="10">
        <f>IF(OR(G217="C",G218="C",G219="C",G220="C",G221="C",G222="C",G223="C",G224="C",G225="C",G226="C",G227="C",G228="C"),"C",SUM(G217:G228))</f>
        <v>16800975</v>
      </c>
      <c r="H943" s="12">
        <f t="shared" si="271"/>
        <v>1.858471368477127</v>
      </c>
      <c r="I943" s="12">
        <f t="shared" si="272"/>
        <v>37.690806351352549</v>
      </c>
      <c r="J943" s="12">
        <f t="shared" si="273"/>
        <v>1.7473543004523493</v>
      </c>
      <c r="K943" s="31">
        <f t="shared" si="274"/>
        <v>41.276030081559156</v>
      </c>
    </row>
    <row r="944" spans="1:11" x14ac:dyDescent="0.2">
      <c r="A944" t="str">
        <f t="shared" si="267"/>
        <v>YE Nov-05</v>
      </c>
      <c r="B944">
        <f t="shared" si="268"/>
        <v>3168</v>
      </c>
      <c r="C944" s="1">
        <f t="shared" si="269"/>
        <v>130346.08333333333</v>
      </c>
      <c r="D944" s="1">
        <f t="shared" si="270"/>
        <v>47572587</v>
      </c>
      <c r="E944" s="10">
        <f>IF(OR(E218="C",E219="C",E220="C",E221="C",E222="C",E223="C",E224="C",E225="C",E226="C",E227="C",E228="C",E229="C"),"C",SUM(E218:E229))</f>
        <v>17857417</v>
      </c>
      <c r="F944" s="10">
        <f>IF(OR(F218="C",F219="C",F220="C",F221="C",F222="C",F223="C",F224="C",F225="C",F226="C",F227="C",F228="C",F229="C"),"C",SUM(F218:F229))</f>
        <v>31190691</v>
      </c>
      <c r="G944" s="10">
        <f>IF(OR(G218="C",G219="C",G220="C",G221="C",G222="C",G223="C",G224="C",G225="C",G226="C",G227="C",G228="C",G229="C"),"C",SUM(G218:G229))</f>
        <v>16765941</v>
      </c>
      <c r="H944" s="12">
        <f t="shared" si="271"/>
        <v>1.8603602982976022</v>
      </c>
      <c r="I944" s="12">
        <f t="shared" si="272"/>
        <v>37.537199732274388</v>
      </c>
      <c r="J944" s="12">
        <f t="shared" si="273"/>
        <v>1.7466518814003167</v>
      </c>
      <c r="K944" s="31">
        <f t="shared" si="274"/>
        <v>41.144597011784512</v>
      </c>
    </row>
    <row r="945" spans="1:11" x14ac:dyDescent="0.2">
      <c r="A945" t="str">
        <f t="shared" si="267"/>
        <v>YE Dec-05</v>
      </c>
      <c r="B945">
        <f t="shared" si="268"/>
        <v>3194</v>
      </c>
      <c r="C945" s="1">
        <f t="shared" si="269"/>
        <v>130762.66666666667</v>
      </c>
      <c r="D945" s="1">
        <f t="shared" si="270"/>
        <v>47727556</v>
      </c>
      <c r="E945" s="10">
        <f>IF(OR(E219="C",E220="C",E221="C",E222="C",E223="C",E224="C",E225="C",E226="C",E227="C",E228="C",E229="C",E230="C"),"C",SUM(E219:E230))</f>
        <v>17833068</v>
      </c>
      <c r="F945" s="10">
        <f>IF(OR(F219="C",F220="C",F221="C",F222="C",F223="C",F224="C",F225="C",F226="C",F227="C",F228="C",F229="C",F230="C"),"C",SUM(F219:F230))</f>
        <v>31087501</v>
      </c>
      <c r="G945" s="10">
        <f>IF(OR(G219="C",G220="C",G221="C",G222="C",G223="C",G224="C",G225="C",G226="C",G227="C",G228="C",G229="C",G230="C"),"C",SUM(G219:G230))</f>
        <v>16707290</v>
      </c>
      <c r="H945" s="12">
        <f t="shared" si="271"/>
        <v>1.8607147538589441</v>
      </c>
      <c r="I945" s="12">
        <f t="shared" si="272"/>
        <v>37.364301662544797</v>
      </c>
      <c r="J945" s="12">
        <f t="shared" si="273"/>
        <v>1.7432502920978039</v>
      </c>
      <c r="K945" s="31">
        <f t="shared" si="274"/>
        <v>40.940096013358385</v>
      </c>
    </row>
    <row r="946" spans="1:11" x14ac:dyDescent="0.2">
      <c r="A946" t="str">
        <f t="shared" si="267"/>
        <v>YE Jan-06</v>
      </c>
      <c r="B946">
        <f t="shared" si="268"/>
        <v>3195</v>
      </c>
      <c r="C946" s="1">
        <f t="shared" si="269"/>
        <v>131188.08333333334</v>
      </c>
      <c r="D946" s="1">
        <f t="shared" si="270"/>
        <v>47885811</v>
      </c>
      <c r="E946" s="10">
        <f>IF(OR(E220="C",E221="C",E222="C",E223="C",E224="C",E225="C",E226="C",E227="C",E228="C",E229="C",E230="C",E231="C"),"C",SUM(E220:E231))</f>
        <v>17822545</v>
      </c>
      <c r="F946" s="10">
        <f>IF(OR(F220="C",F221="C",F222="C",F223="C",F224="C",F225="C",F226="C",F227="C",F228="C",F229="C",F230="C",F231="C"),"C",SUM(F220:F231))</f>
        <v>31007658</v>
      </c>
      <c r="G946" s="10">
        <f>IF(OR(G220="C",G221="C",G222="C",G223="C",G224="C",G225="C",G226="C",G227="C",G228="C",G229="C",G230="C",G231="C"),"C",SUM(G220:G231))</f>
        <v>16696094</v>
      </c>
      <c r="H946" s="12">
        <f t="shared" si="271"/>
        <v>1.8571803680549475</v>
      </c>
      <c r="I946" s="12">
        <f t="shared" si="272"/>
        <v>37.21884338556989</v>
      </c>
      <c r="J946" s="12">
        <f t="shared" si="273"/>
        <v>1.7397996750744633</v>
      </c>
      <c r="K946" s="31">
        <f t="shared" si="274"/>
        <v>41.060432968179448</v>
      </c>
    </row>
    <row r="947" spans="1:11" x14ac:dyDescent="0.2">
      <c r="A947" t="str">
        <f t="shared" si="267"/>
        <v>YE Feb-06</v>
      </c>
      <c r="B947">
        <f t="shared" si="268"/>
        <v>3199</v>
      </c>
      <c r="C947" s="1">
        <f t="shared" si="269"/>
        <v>131616.33333333334</v>
      </c>
      <c r="D947" s="1">
        <f t="shared" si="270"/>
        <v>48029703</v>
      </c>
      <c r="E947" s="10">
        <f>IF(OR(E221="C",E222="C",E223="C",E224="C",E225="C",E226="C",E227="C",E228="C",E229="C",E230="C",E231="C",E232="C"),"C",SUM(E221:E232))</f>
        <v>17855129</v>
      </c>
      <c r="F947" s="10">
        <f>IF(OR(F221="C",F222="C",F223="C",F224="C",F225="C",F226="C",F227="C",F228="C",F229="C",F230="C",F231="C",F232="C"),"C",SUM(F221:F232))</f>
        <v>31082922</v>
      </c>
      <c r="G947" s="10">
        <f>IF(OR(G221="C",G222="C",G223="C",G224="C",G225="C",G226="C",G227="C",G228="C",G229="C",G230="C",G231="C",G232="C"),"C",SUM(G221:G232))</f>
        <v>16719044</v>
      </c>
      <c r="H947" s="12">
        <f t="shared" si="271"/>
        <v>1.8591327351013611</v>
      </c>
      <c r="I947" s="12">
        <f t="shared" si="272"/>
        <v>37.175180950005043</v>
      </c>
      <c r="J947" s="12">
        <f t="shared" si="273"/>
        <v>1.740839956966987</v>
      </c>
      <c r="K947" s="31">
        <f t="shared" si="274"/>
        <v>41.142961342086075</v>
      </c>
    </row>
    <row r="948" spans="1:11" x14ac:dyDescent="0.2">
      <c r="A948" t="str">
        <f t="shared" si="267"/>
        <v>YE Mar-06</v>
      </c>
      <c r="B948">
        <f t="shared" si="268"/>
        <v>3198</v>
      </c>
      <c r="C948" s="1">
        <f t="shared" si="269"/>
        <v>131990.41666666666</v>
      </c>
      <c r="D948" s="1">
        <f t="shared" si="270"/>
        <v>48168862</v>
      </c>
      <c r="E948" s="10">
        <f>IF(OR(E222="C",E223="C",E224="C",E225="C",E226="C",E227="C",E228="C",E229="C",E230="C",E231="C",E232="C",E233="C"),"C",SUM(E222:E233))</f>
        <v>17821563</v>
      </c>
      <c r="F948" s="10">
        <f>IF(OR(F222="C",F223="C",F224="C",F225="C",F226="C",F227="C",F228="C",F229="C",F230="C",F231="C",F232="C",F233="C"),"C",SUM(F222:F233))</f>
        <v>30859499</v>
      </c>
      <c r="G948" s="10">
        <f>IF(OR(G222="C",G223="C",G224="C",G225="C",G226="C",G227="C",G228="C",G229="C",G230="C",G231="C",G232="C",G233="C"),"C",SUM(G222:G233))</f>
        <v>16641868</v>
      </c>
      <c r="H948" s="12">
        <f t="shared" si="271"/>
        <v>1.854329033255161</v>
      </c>
      <c r="I948" s="12">
        <f t="shared" si="272"/>
        <v>36.998098481130818</v>
      </c>
      <c r="J948" s="12">
        <f t="shared" si="273"/>
        <v>1.7315820727957474</v>
      </c>
      <c r="K948" s="31">
        <f t="shared" si="274"/>
        <v>41.272800708776316</v>
      </c>
    </row>
    <row r="949" spans="1:11" x14ac:dyDescent="0.2">
      <c r="A949" t="str">
        <f t="shared" si="267"/>
        <v>YE Apr-06</v>
      </c>
      <c r="B949">
        <f t="shared" si="268"/>
        <v>3189</v>
      </c>
      <c r="C949" s="1">
        <f t="shared" si="269"/>
        <v>132378.08333333334</v>
      </c>
      <c r="D949" s="1">
        <f t="shared" si="270"/>
        <v>48308422</v>
      </c>
      <c r="E949" s="10">
        <f>IF(OR(E223="C",E224="C",E225="C",E226="C",E227="C",E228="C",E229="C",E230="C",E231="C",E232="C",E233="C",E234="C"),"C",SUM(E223:E234))</f>
        <v>17858333</v>
      </c>
      <c r="F949" s="10">
        <f>IF(OR(F223="C",F224="C",F225="C",F226="C",F227="C",F228="C",F229="C",F230="C",F231="C",F232="C",F233="C",F234="C"),"C",SUM(F223:F234))</f>
        <v>30958826</v>
      </c>
      <c r="G949" s="10">
        <f>IF(OR(G223="C",G224="C",G225="C",G226="C",G227="C",G228="C",G229="C",G230="C",G231="C",G232="C",G233="C",G234="C"),"C",SUM(G223:G234))</f>
        <v>16675763</v>
      </c>
      <c r="H949" s="12">
        <f t="shared" si="271"/>
        <v>1.85651631052804</v>
      </c>
      <c r="I949" s="12">
        <f t="shared" si="272"/>
        <v>36.96732838841227</v>
      </c>
      <c r="J949" s="12">
        <f t="shared" si="273"/>
        <v>1.7335787164457064</v>
      </c>
      <c r="K949" s="31">
        <f t="shared" si="274"/>
        <v>41.510844569875616</v>
      </c>
    </row>
    <row r="950" spans="1:11" x14ac:dyDescent="0.2">
      <c r="A950" t="str">
        <f t="shared" si="267"/>
        <v>YE May-06</v>
      </c>
      <c r="B950">
        <f t="shared" si="268"/>
        <v>3157</v>
      </c>
      <c r="C950" s="1">
        <f t="shared" si="269"/>
        <v>132621.75</v>
      </c>
      <c r="D950" s="1">
        <f t="shared" si="270"/>
        <v>48399066</v>
      </c>
      <c r="E950" s="10">
        <f>IF(OR(E224="C",E225="C",E226="C",E227="C",E228="C",E229="C",E230="C",E231="C",E232="C",E233="C",E234="C",E235="C"),"C",SUM(E224:E235))</f>
        <v>17890051</v>
      </c>
      <c r="F950" s="10">
        <f>IF(OR(F224="C",F225="C",F226="C",F227="C",F228="C",F229="C",F230="C",F231="C",F232="C",F233="C",F234="C",F235="C"),"C",SUM(F224:F235))</f>
        <v>30987329</v>
      </c>
      <c r="G950" s="10">
        <f>IF(OR(G224="C",G225="C",G226="C",G227="C",G228="C",G229="C",G230="C",G231="C",G232="C",G233="C",G234="C",G235="C"),"C",SUM(G224:G235))</f>
        <v>16679039</v>
      </c>
      <c r="H950" s="12">
        <f t="shared" si="271"/>
        <v>1.8578605757801754</v>
      </c>
      <c r="I950" s="12">
        <f t="shared" si="272"/>
        <v>36.963628595642732</v>
      </c>
      <c r="J950" s="12">
        <f t="shared" si="273"/>
        <v>1.7320984160414077</v>
      </c>
      <c r="K950" s="31">
        <f t="shared" si="274"/>
        <v>42.008789990497306</v>
      </c>
    </row>
    <row r="951" spans="1:11" x14ac:dyDescent="0.2">
      <c r="A951" t="str">
        <f t="shared" si="267"/>
        <v>YE Jun-06</v>
      </c>
      <c r="B951">
        <f t="shared" si="268"/>
        <v>3124</v>
      </c>
      <c r="C951" s="1">
        <f t="shared" si="269"/>
        <v>132744.75</v>
      </c>
      <c r="D951" s="1">
        <f t="shared" si="270"/>
        <v>48443346</v>
      </c>
      <c r="E951" s="10">
        <f>IF(OR(E225="C",E226="C",E227="C",E228="C",E229="C",E230="C",E231="C",E232="C",E233="C",E234="C",E235="C",E236="C"),"C",SUM(E225:E236))</f>
        <v>17828601</v>
      </c>
      <c r="F951" s="10">
        <f>IF(OR(F225="C",F226="C",F227="C",F228="C",F229="C",F230="C",F231="C",F232="C",F233="C",F234="C",F235="C",F236="C"),"C",SUM(F225:F236))</f>
        <v>30864234</v>
      </c>
      <c r="G951" s="10">
        <f>IF(OR(G225="C",G226="C",G227="C",G228="C",G229="C",G230="C",G231="C",G232="C",G233="C",G234="C",G235="C",G236="C"),"C",SUM(G225:G236))</f>
        <v>16604235</v>
      </c>
      <c r="H951" s="12">
        <f t="shared" si="271"/>
        <v>1.8588169825348775</v>
      </c>
      <c r="I951" s="12">
        <f t="shared" si="272"/>
        <v>36.802992510054942</v>
      </c>
      <c r="J951" s="12">
        <f t="shared" si="273"/>
        <v>1.7311640997518538</v>
      </c>
      <c r="K951" s="31">
        <f t="shared" si="274"/>
        <v>42.491917413572345</v>
      </c>
    </row>
    <row r="952" spans="1:11" x14ac:dyDescent="0.2">
      <c r="A952" t="str">
        <f t="shared" si="267"/>
        <v>YE Jul-06</v>
      </c>
      <c r="B952">
        <f t="shared" si="268"/>
        <v>3105</v>
      </c>
      <c r="C952" s="1">
        <f t="shared" si="269"/>
        <v>132818</v>
      </c>
      <c r="D952" s="1">
        <f t="shared" si="270"/>
        <v>48470595</v>
      </c>
      <c r="E952" s="10">
        <f>IF(OR(E226="C",E227="C",E228="C",E229="C",E230="C",E231="C",E232="C",E233="C",E234="C",E235="C",E236="C",E237="C"),"C",SUM(E226:E237))</f>
        <v>17798802</v>
      </c>
      <c r="F952" s="10">
        <f>IF(OR(F226="C",F227="C",F228="C",F229="C",F230="C",F231="C",F232="C",F233="C",F234="C",F235="C",F236="C",F237="C"),"C",SUM(F226:F237))</f>
        <v>30777859</v>
      </c>
      <c r="G952" s="10">
        <f>IF(OR(G226="C",G227="C",G228="C",G229="C",G230="C",G231="C",G232="C",G233="C",G234="C",G235="C",G236="C",G237="C"),"C",SUM(G226:G237))</f>
        <v>16561188</v>
      </c>
      <c r="H952" s="12">
        <f t="shared" si="271"/>
        <v>1.8584330423638691</v>
      </c>
      <c r="I952" s="12">
        <f t="shared" si="272"/>
        <v>36.72082424405972</v>
      </c>
      <c r="J952" s="12">
        <f t="shared" si="273"/>
        <v>1.7292095838809824</v>
      </c>
      <c r="K952" s="31">
        <f t="shared" si="274"/>
        <v>42.775523349436391</v>
      </c>
    </row>
    <row r="953" spans="1:11" x14ac:dyDescent="0.2">
      <c r="A953" t="str">
        <f t="shared" ref="A953:A984" si="275">"YE "&amp;TEXT(A49,"mmm-yy")</f>
        <v>YE Aug-06</v>
      </c>
      <c r="B953">
        <f t="shared" ref="B953:B984" si="276">B49</f>
        <v>3123</v>
      </c>
      <c r="C953" s="1">
        <f t="shared" ref="C953:C984" si="277">SUM(C38:C49)/12</f>
        <v>132917.41666666666</v>
      </c>
      <c r="D953" s="1">
        <f t="shared" ref="D953:D984" si="278">SUM(D38:D49)</f>
        <v>48507578</v>
      </c>
      <c r="E953" s="10">
        <f>IF(OR(E227="C",E228="C",E229="C",E230="C",E231="C",E232="C",E233="C",E234="C",E235="C",E236="C",E237="C",E238="C"),"C",SUM(E227:E238))</f>
        <v>17849145</v>
      </c>
      <c r="F953" s="10">
        <f>IF(OR(F227="C",F228="C",F229="C",F230="C",F231="C",F232="C",F233="C",F234="C",F235="C",F236="C",F237="C",F238="C"),"C",SUM(F227:F238))</f>
        <v>30838886</v>
      </c>
      <c r="G953" s="10">
        <f>IF(OR(G227="C",G228="C",G229="C",G230="C",G231="C",G232="C",G233="C",G234="C",G235="C",G236="C",G237="C",G238="C"),"C",SUM(G227:G238))</f>
        <v>16579126</v>
      </c>
      <c r="H953" s="12">
        <f t="shared" ref="H953:H984" si="279">IF(OR(G953="C",F953="C"),"C",F953/G953)</f>
        <v>1.8601032406654006</v>
      </c>
      <c r="I953" s="12">
        <f t="shared" ref="I953:I984" si="280">IF(OR(E953="C",D953="C"),"C",100*E953/D953)</f>
        <v>36.796611449039986</v>
      </c>
      <c r="J953" s="12">
        <f t="shared" ref="J953:J984" si="281">IF(OR(F953="C",E953="C"),"C",F953/E953)</f>
        <v>1.7277514413155364</v>
      </c>
      <c r="K953" s="31">
        <f t="shared" ref="K953:K984" si="282">C953/B953</f>
        <v>42.560812253175364</v>
      </c>
    </row>
    <row r="954" spans="1:11" x14ac:dyDescent="0.2">
      <c r="A954" t="str">
        <f t="shared" si="275"/>
        <v>YE Sep-06</v>
      </c>
      <c r="B954">
        <f t="shared" si="276"/>
        <v>3157</v>
      </c>
      <c r="C954" s="1">
        <f t="shared" si="277"/>
        <v>132990</v>
      </c>
      <c r="D954" s="1">
        <f t="shared" si="278"/>
        <v>48533708</v>
      </c>
      <c r="E954" s="10">
        <f>IF(OR(E228="C",E229="C",E230="C",E231="C",E232="C",E233="C",E234="C",E235="C",E236="C",E237="C",E238="C",E239="C"),"C",SUM(E228:E239))</f>
        <v>17888953</v>
      </c>
      <c r="F954" s="10">
        <f>IF(OR(F228="C",F229="C",F230="C",F231="C",F232="C",F233="C",F234="C",F235="C",F236="C",F237="C",F238="C",F239="C"),"C",SUM(F228:F239))</f>
        <v>30904288</v>
      </c>
      <c r="G954" s="10">
        <f>IF(OR(G228="C",G229="C",G230="C",G231="C",G232="C",G233="C",G234="C",G235="C",G236="C",G237="C",G238="C",G239="C"),"C",SUM(G228:G239))</f>
        <v>16617886</v>
      </c>
      <c r="H954" s="12">
        <f t="shared" si="279"/>
        <v>1.8597003253001014</v>
      </c>
      <c r="I954" s="12">
        <f t="shared" si="280"/>
        <v>36.858821914039616</v>
      </c>
      <c r="J954" s="12">
        <f t="shared" si="281"/>
        <v>1.727562703082735</v>
      </c>
      <c r="K954" s="31">
        <f t="shared" si="282"/>
        <v>42.125435540069688</v>
      </c>
    </row>
    <row r="955" spans="1:11" x14ac:dyDescent="0.2">
      <c r="A955" t="str">
        <f t="shared" si="275"/>
        <v>YE Oct-06</v>
      </c>
      <c r="B955">
        <f t="shared" si="276"/>
        <v>3200</v>
      </c>
      <c r="C955" s="1">
        <f t="shared" si="277"/>
        <v>133041.75</v>
      </c>
      <c r="D955" s="1">
        <f t="shared" si="278"/>
        <v>48552959</v>
      </c>
      <c r="E955" s="10">
        <f>IF(OR(E229="C",E230="C",E231="C",E232="C",E233="C",E234="C",E235="C",E236="C",E237="C",E238="C",E239="C",E240="C"),"C",SUM(E229:E240))</f>
        <v>17957656</v>
      </c>
      <c r="F955" s="10">
        <f>IF(OR(F229="C",F230="C",F231="C",F232="C",F233="C",F234="C",F235="C",F236="C",F237="C",F238="C",F239="C",F240="C"),"C",SUM(F229:F240))</f>
        <v>31012665</v>
      </c>
      <c r="G955" s="10">
        <f>IF(OR(G229="C",G230="C",G231="C",G232="C",G233="C",G234="C",G235="C",G236="C",G237="C",G238="C",G239="C",G240="C"),"C",SUM(G229:G240))</f>
        <v>16658286</v>
      </c>
      <c r="H955" s="12">
        <f t="shared" si="279"/>
        <v>1.8616960352343572</v>
      </c>
      <c r="I955" s="12">
        <f t="shared" si="280"/>
        <v>36.985708739193427</v>
      </c>
      <c r="J955" s="12">
        <f t="shared" si="281"/>
        <v>1.7269884777835147</v>
      </c>
      <c r="K955" s="31">
        <f t="shared" si="282"/>
        <v>41.575546875000001</v>
      </c>
    </row>
    <row r="956" spans="1:11" x14ac:dyDescent="0.2">
      <c r="A956" t="str">
        <f t="shared" si="275"/>
        <v>YE Nov-06</v>
      </c>
      <c r="B956">
        <f t="shared" si="276"/>
        <v>3209</v>
      </c>
      <c r="C956" s="1">
        <f t="shared" si="277"/>
        <v>133037.5</v>
      </c>
      <c r="D956" s="1">
        <f t="shared" si="278"/>
        <v>48551429</v>
      </c>
      <c r="E956" s="10">
        <f>IF(OR(E230="C",E231="C",E232="C",E233="C",E234="C",E235="C",E236="C",E237="C",E238="C",E239="C",E240="C",E241="C"),"C",SUM(E230:E241))</f>
        <v>18033724</v>
      </c>
      <c r="F956" s="10">
        <f>IF(OR(F230="C",F231="C",F232="C",F233="C",F234="C",F235="C",F236="C",F237="C",F238="C",F239="C",F240="C",F241="C"),"C",SUM(F230:F241))</f>
        <v>31130261</v>
      </c>
      <c r="G956" s="10">
        <f>IF(OR(G230="C",G231="C",G232="C",G233="C",G234="C",G235="C",G236="C",G237="C",G238="C",G239="C",G240="C",G241="C"),"C",SUM(G230:G241))</f>
        <v>16709342</v>
      </c>
      <c r="H956" s="12">
        <f t="shared" si="279"/>
        <v>1.8630452952605794</v>
      </c>
      <c r="I956" s="12">
        <f t="shared" si="280"/>
        <v>37.143549369061823</v>
      </c>
      <c r="J956" s="12">
        <f t="shared" si="281"/>
        <v>1.7262247664431374</v>
      </c>
      <c r="K956" s="31">
        <f t="shared" si="282"/>
        <v>41.457619196011215</v>
      </c>
    </row>
    <row r="957" spans="1:11" x14ac:dyDescent="0.2">
      <c r="A957" t="str">
        <f t="shared" si="275"/>
        <v>YE Dec-06</v>
      </c>
      <c r="B957">
        <f t="shared" si="276"/>
        <v>3233</v>
      </c>
      <c r="C957" s="1">
        <f t="shared" si="277"/>
        <v>133024.41666666666</v>
      </c>
      <c r="D957" s="1">
        <f t="shared" si="278"/>
        <v>48546562</v>
      </c>
      <c r="E957" s="10">
        <f>IF(OR(E231="C",E232="C",E233="C",E234="C",E235="C",E236="C",E237="C",E238="C",E239="C",E240="C",E241="C",E242="C"),"C",SUM(E231:E242))</f>
        <v>18099167</v>
      </c>
      <c r="F957" s="10">
        <f>IF(OR(F231="C",F232="C",F233="C",F234="C",F235="C",F236="C",F237="C",F238="C",F239="C",F240="C",F241="C",F242="C"),"C",SUM(F231:F242))</f>
        <v>31268112</v>
      </c>
      <c r="G957" s="10">
        <f>IF(OR(G231="C",G232="C",G233="C",G234="C",G235="C",G236="C",G237="C",G238="C",G239="C",G240="C",G241="C",G242="C"),"C",SUM(G231:G242))</f>
        <v>16760668</v>
      </c>
      <c r="H957" s="12">
        <f t="shared" si="279"/>
        <v>1.8655647853653565</v>
      </c>
      <c r="I957" s="12">
        <f t="shared" si="280"/>
        <v>37.282077771027332</v>
      </c>
      <c r="J957" s="12">
        <f t="shared" si="281"/>
        <v>1.7275995077563515</v>
      </c>
      <c r="K957" s="31">
        <f t="shared" si="282"/>
        <v>41.145814001443448</v>
      </c>
    </row>
    <row r="958" spans="1:11" x14ac:dyDescent="0.2">
      <c r="A958" t="str">
        <f t="shared" si="275"/>
        <v>YE Jan-07</v>
      </c>
      <c r="B958">
        <f t="shared" si="276"/>
        <v>3232</v>
      </c>
      <c r="C958" s="1">
        <f t="shared" si="277"/>
        <v>132998.66666666666</v>
      </c>
      <c r="D958" s="1">
        <f t="shared" si="278"/>
        <v>48536983</v>
      </c>
      <c r="E958" s="10">
        <f>IF(OR(E232="C",E233="C",E234="C",E235="C",E236="C",E237="C",E238="C",E239="C",E240="C",E241="C",E242="C",E243="C"),"C",SUM(E232:E243))</f>
        <v>18195334</v>
      </c>
      <c r="F958" s="10">
        <f>IF(OR(F232="C",F233="C",F234="C",F235="C",F236="C",F237="C",F238="C",F239="C",F240="C",F241="C",F242="C",F243="C"),"C",SUM(F232:F243))</f>
        <v>31367000</v>
      </c>
      <c r="G958" s="10">
        <f>IF(OR(G232="C",G233="C",G234="C",G235="C",G236="C",G237="C",G238="C",G239="C",G240="C",G241="C",G242="C",G243="C"),"C",SUM(G232:G243))</f>
        <v>16780702</v>
      </c>
      <c r="H958" s="12">
        <f t="shared" si="279"/>
        <v>1.8692305006071857</v>
      </c>
      <c r="I958" s="12">
        <f t="shared" si="280"/>
        <v>37.487566954872328</v>
      </c>
      <c r="J958" s="12">
        <f t="shared" si="281"/>
        <v>1.7239035018538269</v>
      </c>
      <c r="K958" s="31">
        <f t="shared" si="282"/>
        <v>41.150577557755774</v>
      </c>
    </row>
    <row r="959" spans="1:11" x14ac:dyDescent="0.2">
      <c r="A959" t="str">
        <f t="shared" si="275"/>
        <v>YE Feb-07</v>
      </c>
      <c r="B959">
        <f t="shared" si="276"/>
        <v>3239</v>
      </c>
      <c r="C959" s="1">
        <f t="shared" si="277"/>
        <v>132961.75</v>
      </c>
      <c r="D959" s="1">
        <f t="shared" si="278"/>
        <v>48524579</v>
      </c>
      <c r="E959" s="10">
        <f>IF(OR(E233="C",E234="C",E235="C",E236="C",E237="C",E238="C",E239="C",E240="C",E241="C",E242="C",E243="C",E244="C"),"C",SUM(E233:E244))</f>
        <v>18297770</v>
      </c>
      <c r="F959" s="10">
        <f>IF(OR(F233="C",F234="C",F235="C",F236="C",F237="C",F238="C",F239="C",F240="C",F241="C",F242="C",F243="C",F244="C"),"C",SUM(F233:F244))</f>
        <v>31562549</v>
      </c>
      <c r="G959" s="10">
        <f>IF(OR(G233="C",G234="C",G235="C",G236="C",G237="C",G238="C",G239="C",G240="C",G241="C",G242="C",G243="C",G244="C"),"C",SUM(G233:G244))</f>
        <v>16852798</v>
      </c>
      <c r="H959" s="12">
        <f t="shared" si="279"/>
        <v>1.8728373175777695</v>
      </c>
      <c r="I959" s="12">
        <f t="shared" si="280"/>
        <v>37.708250905175291</v>
      </c>
      <c r="J959" s="12">
        <f t="shared" si="281"/>
        <v>1.7249396511159556</v>
      </c>
      <c r="K959" s="31">
        <f t="shared" si="282"/>
        <v>41.050246989811669</v>
      </c>
    </row>
    <row r="960" spans="1:11" x14ac:dyDescent="0.2">
      <c r="A960" t="str">
        <f t="shared" si="275"/>
        <v>YE Mar-07</v>
      </c>
      <c r="B960">
        <f t="shared" si="276"/>
        <v>3241</v>
      </c>
      <c r="C960" s="1">
        <f t="shared" si="277"/>
        <v>132986.25</v>
      </c>
      <c r="D960" s="1">
        <f t="shared" si="278"/>
        <v>48533693</v>
      </c>
      <c r="E960" s="10">
        <f>IF(OR(E234="C",E235="C",E236="C",E237="C",E238="C",E239="C",E240="C",E241="C",E242="C",E243="C",E244="C",E245="C"),"C",SUM(E234:E245))</f>
        <v>18420004</v>
      </c>
      <c r="F960" s="10">
        <f>IF(OR(F234="C",F235="C",F236="C",F237="C",F238="C",F239="C",F240="C",F241="C",F242="C",F243="C",F244="C",F245="C"),"C",SUM(F234:F245))</f>
        <v>31794410</v>
      </c>
      <c r="G960" s="10">
        <f>IF(OR(G234="C",G235="C",G236="C",G237="C",G238="C",G239="C",G240="C",G241="C",G242="C",G243="C",G244="C",G245="C"),"C",SUM(G234:G245))</f>
        <v>16928849</v>
      </c>
      <c r="H960" s="12">
        <f t="shared" si="279"/>
        <v>1.8781200068592969</v>
      </c>
      <c r="I960" s="12">
        <f t="shared" si="280"/>
        <v>37.953023686040126</v>
      </c>
      <c r="J960" s="12">
        <f t="shared" si="281"/>
        <v>1.7260805155091172</v>
      </c>
      <c r="K960" s="31">
        <f t="shared" si="282"/>
        <v>41.032474544893553</v>
      </c>
    </row>
    <row r="961" spans="1:11" x14ac:dyDescent="0.2">
      <c r="A961" t="str">
        <f t="shared" si="275"/>
        <v>YE Apr-07</v>
      </c>
      <c r="B961">
        <f t="shared" si="276"/>
        <v>3235</v>
      </c>
      <c r="C961" s="1">
        <f t="shared" si="277"/>
        <v>133015.75</v>
      </c>
      <c r="D961" s="1">
        <f t="shared" si="278"/>
        <v>48544313</v>
      </c>
      <c r="E961" s="10">
        <f>IF(OR(E235="C",E236="C",E237="C",E238="C",E239="C",E240="C",E241="C",E242="C",E243="C",E244="C",E245="C",E246="C"),"C",SUM(E235:E246))</f>
        <v>18457122</v>
      </c>
      <c r="F961" s="10">
        <f>IF(OR(F235="C",F236="C",F237="C",F238="C",F239="C",F240="C",F241="C",F242="C",F243="C",F244="C",F245="C",F246="C"),"C",SUM(F235:F246))</f>
        <v>31863222</v>
      </c>
      <c r="G961" s="10">
        <f>IF(OR(G235="C",G236="C",G237="C",G238="C",G239="C",G240="C",G241="C",G242="C",G243="C",G244="C",G245="C",G246="C"),"C",SUM(G235:G246))</f>
        <v>16948898</v>
      </c>
      <c r="H961" s="12">
        <f t="shared" si="279"/>
        <v>1.8799583312142181</v>
      </c>
      <c r="I961" s="12">
        <f t="shared" si="280"/>
        <v>38.02118283144722</v>
      </c>
      <c r="J961" s="12">
        <f t="shared" si="281"/>
        <v>1.7263375080903729</v>
      </c>
      <c r="K961" s="31">
        <f t="shared" si="282"/>
        <v>41.117697063369398</v>
      </c>
    </row>
    <row r="962" spans="1:11" x14ac:dyDescent="0.2">
      <c r="A962" t="str">
        <f t="shared" si="275"/>
        <v>YE May-07</v>
      </c>
      <c r="B962">
        <f t="shared" si="276"/>
        <v>3207</v>
      </c>
      <c r="C962" s="1">
        <f t="shared" si="277"/>
        <v>133016.08333333334</v>
      </c>
      <c r="D962" s="1">
        <f t="shared" si="278"/>
        <v>48544437</v>
      </c>
      <c r="E962" s="10">
        <f>IF(OR(E236="C",E237="C",E238="C",E239="C",E240="C",E241="C",E242="C",E243="C",E244="C",E245="C",E246="C",E247="C"),"C",SUM(E236:E247))</f>
        <v>18523576</v>
      </c>
      <c r="F962" s="10">
        <f>IF(OR(F236="C",F237="C",F238="C",F239="C",F240="C",F241="C",F242="C",F243="C",F244="C",F245="C",F246="C",F247="C"),"C",SUM(F236:F247))</f>
        <v>31967610</v>
      </c>
      <c r="G962" s="10">
        <f>IF(OR(G236="C",G237="C",G238="C",G239="C",G240="C",G241="C",G242="C",G243="C",G244="C",G245="C",G246="C",G247="C"),"C",SUM(G236:G247))</f>
        <v>16993601</v>
      </c>
      <c r="H962" s="12">
        <f t="shared" si="279"/>
        <v>1.8811557362091766</v>
      </c>
      <c r="I962" s="12">
        <f t="shared" si="280"/>
        <v>38.157978843178263</v>
      </c>
      <c r="J962" s="12">
        <f t="shared" si="281"/>
        <v>1.7257796226819271</v>
      </c>
      <c r="K962" s="31">
        <f t="shared" si="282"/>
        <v>41.476795551397984</v>
      </c>
    </row>
    <row r="963" spans="1:11" x14ac:dyDescent="0.2">
      <c r="A963" t="str">
        <f t="shared" si="275"/>
        <v>YE Jun-07</v>
      </c>
      <c r="B963">
        <f t="shared" si="276"/>
        <v>3168</v>
      </c>
      <c r="C963" s="1">
        <f t="shared" si="277"/>
        <v>133108.5</v>
      </c>
      <c r="D963" s="1">
        <f t="shared" si="278"/>
        <v>48577707</v>
      </c>
      <c r="E963" s="10">
        <f>IF(OR(E237="C",E238="C",E239="C",E240="C",E241="C",E242="C",E243="C",E244="C",E245="C",E246="C",E247="C",E248="C"),"C",SUM(E237:E248))</f>
        <v>18577719</v>
      </c>
      <c r="F963" s="10">
        <f>IF(OR(F237="C",F238="C",F239="C",F240="C",F241="C",F242="C",F243="C",F244="C",F245="C",F246="C",F247="C",F248="C"),"C",SUM(F237:F248))</f>
        <v>32074457</v>
      </c>
      <c r="G963" s="10">
        <f>IF(OR(G237="C",G238="C",G239="C",G240="C",G241="C",G242="C",G243="C",G244="C",G245="C",G246="C",G247="C",G248="C"),"C",SUM(G237:G248))</f>
        <v>17056497</v>
      </c>
      <c r="H963" s="12">
        <f t="shared" si="279"/>
        <v>1.8804832551490496</v>
      </c>
      <c r="I963" s="12">
        <f t="shared" si="280"/>
        <v>38.243301603346573</v>
      </c>
      <c r="J963" s="12">
        <f t="shared" si="281"/>
        <v>1.7265013535838281</v>
      </c>
      <c r="K963" s="31">
        <f t="shared" si="282"/>
        <v>42.016571969696969</v>
      </c>
    </row>
    <row r="964" spans="1:11" x14ac:dyDescent="0.2">
      <c r="A964" t="str">
        <f t="shared" si="275"/>
        <v>YE Jul-07</v>
      </c>
      <c r="B964">
        <f t="shared" si="276"/>
        <v>3162</v>
      </c>
      <c r="C964" s="1">
        <f t="shared" si="277"/>
        <v>133262.66666666666</v>
      </c>
      <c r="D964" s="1">
        <f t="shared" si="278"/>
        <v>48635057</v>
      </c>
      <c r="E964" s="10">
        <f>IF(OR(E238="C",E239="C",E240="C",E241="C",E242="C",E243="C",E244="C",E245="C",E246="C",E247="C",E248="C",E249="C"),"C",SUM(E238:E249))</f>
        <v>18637862</v>
      </c>
      <c r="F964" s="10">
        <f>IF(OR(F238="C",F239="C",F240="C",F241="C",F242="C",F243="C",F244="C",F245="C",F246="C",F247="C",F248="C",F249="C"),"C",SUM(F238:F249))</f>
        <v>32201549</v>
      </c>
      <c r="G964" s="10">
        <f>IF(OR(G238="C",G239="C",G240="C",G241="C",G242="C",G243="C",G244="C",G245="C",G246="C",G247="C",G248="C",G249="C"),"C",SUM(G238:G249))</f>
        <v>17087250</v>
      </c>
      <c r="H964" s="12">
        <f t="shared" si="279"/>
        <v>1.8845366574492677</v>
      </c>
      <c r="I964" s="12">
        <f t="shared" si="280"/>
        <v>38.321867290090765</v>
      </c>
      <c r="J964" s="12">
        <f t="shared" si="281"/>
        <v>1.72774908409559</v>
      </c>
      <c r="K964" s="31">
        <f t="shared" si="282"/>
        <v>42.145055871811088</v>
      </c>
    </row>
    <row r="965" spans="1:11" x14ac:dyDescent="0.2">
      <c r="A965" t="str">
        <f t="shared" si="275"/>
        <v>YE Aug-07</v>
      </c>
      <c r="B965">
        <f t="shared" si="276"/>
        <v>3185</v>
      </c>
      <c r="C965" s="1">
        <f t="shared" si="277"/>
        <v>133472.41666666666</v>
      </c>
      <c r="D965" s="1">
        <f t="shared" si="278"/>
        <v>48713084</v>
      </c>
      <c r="E965" s="10">
        <f>IF(OR(E239="C",E240="C",E241="C",E242="C",E243="C",E244="C",E245="C",E246="C",E247="C",E248="C",E249="C",E250="C"),"C",SUM(E239:E250))</f>
        <v>18692655</v>
      </c>
      <c r="F965" s="10">
        <f>IF(OR(F239="C",F240="C",F241="C",F242="C",F243="C",F244="C",F245="C",F246="C",F247="C",F248="C",F249="C",F250="C"),"C",SUM(F239:F250))</f>
        <v>32331328</v>
      </c>
      <c r="G965" s="10">
        <f>IF(OR(G239="C",G240="C",G241="C",G242="C",G243="C",G244="C",G245="C",G246="C",G247="C",G248="C",G249="C",G250="C"),"C",SUM(G239:G250))</f>
        <v>17145524</v>
      </c>
      <c r="H965" s="12">
        <f t="shared" si="279"/>
        <v>1.8857007811484794</v>
      </c>
      <c r="I965" s="12">
        <f t="shared" si="280"/>
        <v>38.372965669757228</v>
      </c>
      <c r="J965" s="12">
        <f t="shared" si="281"/>
        <v>1.7296273857298494</v>
      </c>
      <c r="K965" s="31">
        <f t="shared" si="282"/>
        <v>41.906567242281525</v>
      </c>
    </row>
    <row r="966" spans="1:11" x14ac:dyDescent="0.2">
      <c r="A966" t="str">
        <f t="shared" si="275"/>
        <v>YE Sep-07</v>
      </c>
      <c r="B966">
        <f t="shared" si="276"/>
        <v>3214</v>
      </c>
      <c r="C966" s="1">
        <f t="shared" si="277"/>
        <v>133672.66666666666</v>
      </c>
      <c r="D966" s="1">
        <f t="shared" si="278"/>
        <v>48785174</v>
      </c>
      <c r="E966" s="10">
        <f>IF(OR(E240="C",E241="C",E242="C",E243="C",E244="C",E245="C",E246="C",E247="C",E248="C",E249="C",E250="C",E251="C"),"C",SUM(E240:E251))</f>
        <v>18733676</v>
      </c>
      <c r="F966" s="10">
        <f>IF(OR(F240="C",F241="C",F242="C",F243="C",F244="C",F245="C",F246="C",F247="C",F248="C",F249="C",F250="C",F251="C"),"C",SUM(F240:F251))</f>
        <v>32422897</v>
      </c>
      <c r="G966" s="10">
        <f>IF(OR(G240="C",G241="C",G242="C",G243="C",G244="C",G245="C",G246="C",G247="C",G248="C",G249="C",G250="C",G251="C"),"C",SUM(G240:G251))</f>
        <v>17185395</v>
      </c>
      <c r="H966" s="12">
        <f t="shared" si="279"/>
        <v>1.8866541618624419</v>
      </c>
      <c r="I966" s="12">
        <f t="shared" si="280"/>
        <v>38.400346793884552</v>
      </c>
      <c r="J966" s="12">
        <f t="shared" si="281"/>
        <v>1.7307279681788028</v>
      </c>
      <c r="K966" s="31">
        <f t="shared" si="282"/>
        <v>41.590748807301388</v>
      </c>
    </row>
    <row r="967" spans="1:11" x14ac:dyDescent="0.2">
      <c r="A967" t="str">
        <f t="shared" si="275"/>
        <v>YE Oct-07</v>
      </c>
      <c r="B967">
        <f t="shared" si="276"/>
        <v>3259</v>
      </c>
      <c r="C967" s="1">
        <f t="shared" si="277"/>
        <v>133868.83333333334</v>
      </c>
      <c r="D967" s="1">
        <f t="shared" si="278"/>
        <v>48858148</v>
      </c>
      <c r="E967" s="10">
        <f>IF(OR(E241="C",E242="C",E243="C",E244="C",E245="C",E246="C",E247="C",E248="C",E249="C",E250="C",E251="C",E252="C"),"C",SUM(E241:E252))</f>
        <v>18713225</v>
      </c>
      <c r="F967" s="10">
        <f>IF(OR(F241="C",F242="C",F243="C",F244="C",F245="C",F246="C",F247="C",F248="C",F249="C",F250="C",F251="C",F252="C"),"C",SUM(F241:F252))</f>
        <v>32391468</v>
      </c>
      <c r="G967" s="10">
        <f>IF(OR(G241="C",G242="C",G243="C",G244="C",G245="C",G246="C",G247="C",G248="C",G249="C",G250="C",G251="C",G252="C"),"C",SUM(G241:G252))</f>
        <v>17150082</v>
      </c>
      <c r="H967" s="12">
        <f t="shared" si="279"/>
        <v>1.8887063047278725</v>
      </c>
      <c r="I967" s="12">
        <f t="shared" si="280"/>
        <v>38.301134541571244</v>
      </c>
      <c r="J967" s="12">
        <f t="shared" si="281"/>
        <v>1.7309399101437619</v>
      </c>
      <c r="K967" s="31">
        <f t="shared" si="282"/>
        <v>41.076659507006241</v>
      </c>
    </row>
    <row r="968" spans="1:11" x14ac:dyDescent="0.2">
      <c r="A968" t="str">
        <f t="shared" si="275"/>
        <v>YE Nov-07</v>
      </c>
      <c r="B968">
        <f t="shared" si="276"/>
        <v>3286</v>
      </c>
      <c r="C968" s="1">
        <f t="shared" si="277"/>
        <v>134137.33333333334</v>
      </c>
      <c r="D968" s="1">
        <f t="shared" si="278"/>
        <v>48954808</v>
      </c>
      <c r="E968" s="10">
        <f>IF(OR(E242="C",E243="C",E244="C",E245="C",E246="C",E247="C",E248="C",E249="C",E250="C",E251="C",E252="C",E253="C"),"C",SUM(E242:E253))</f>
        <v>18733545</v>
      </c>
      <c r="F968" s="10">
        <f>IF(OR(F242="C",F243="C",F244="C",F245="C",F246="C",F247="C",F248="C",F249="C",F250="C",F251="C",F252="C",F253="C"),"C",SUM(F242:F253))</f>
        <v>32446224</v>
      </c>
      <c r="G968" s="10">
        <f>IF(OR(G242="C",G243="C",G244="C",G245="C",G246="C",G247="C",G248="C",G249="C",G250="C",G251="C",G252="C",G253="C"),"C",SUM(G242:G253))</f>
        <v>17144822</v>
      </c>
      <c r="H968" s="12">
        <f t="shared" si="279"/>
        <v>1.8924794903090858</v>
      </c>
      <c r="I968" s="12">
        <f t="shared" si="280"/>
        <v>38.267017613469143</v>
      </c>
      <c r="J968" s="12">
        <f t="shared" si="281"/>
        <v>1.7319852702731917</v>
      </c>
      <c r="K968" s="31">
        <f t="shared" si="282"/>
        <v>40.820856157435585</v>
      </c>
    </row>
    <row r="969" spans="1:11" x14ac:dyDescent="0.2">
      <c r="A969" t="str">
        <f t="shared" si="275"/>
        <v>YE Dec-07</v>
      </c>
      <c r="B969">
        <f t="shared" si="276"/>
        <v>3302</v>
      </c>
      <c r="C969" s="1">
        <f t="shared" si="277"/>
        <v>134393</v>
      </c>
      <c r="D969" s="1">
        <f t="shared" si="278"/>
        <v>49049916</v>
      </c>
      <c r="E969" s="10">
        <f>IF(OR(E243="C",E244="C",E245="C",E246="C",E247="C",E248="C",E249="C",E250="C",E251="C",E252="C",E253="C",E254="C"),"C",SUM(E243:E254))</f>
        <v>18762235</v>
      </c>
      <c r="F969" s="10">
        <f>IF(OR(F243="C",F244="C",F245="C",F246="C",F247="C",F248="C",F249="C",F250="C",F251="C",F252="C",F253="C",F254="C"),"C",SUM(F243:F254))</f>
        <v>32472530</v>
      </c>
      <c r="G969" s="10">
        <f>IF(OR(G243="C",G244="C",G245="C",G246="C",G247="C",G248="C",G249="C",G250="C",G251="C",G252="C",G253="C",G254="C"),"C",SUM(G243:G254))</f>
        <v>17139282</v>
      </c>
      <c r="H969" s="12">
        <f t="shared" si="279"/>
        <v>1.8946260409275022</v>
      </c>
      <c r="I969" s="12">
        <f t="shared" si="280"/>
        <v>38.251309135779152</v>
      </c>
      <c r="J969" s="12">
        <f t="shared" si="281"/>
        <v>1.7307389018419181</v>
      </c>
      <c r="K969" s="31">
        <f t="shared" si="282"/>
        <v>40.700484554815262</v>
      </c>
    </row>
    <row r="970" spans="1:11" x14ac:dyDescent="0.2">
      <c r="A970" t="str">
        <f t="shared" si="275"/>
        <v>YE Jan-08</v>
      </c>
      <c r="B970">
        <f t="shared" si="276"/>
        <v>3294</v>
      </c>
      <c r="C970" s="1">
        <f t="shared" si="277"/>
        <v>134659</v>
      </c>
      <c r="D970" s="1">
        <f t="shared" si="278"/>
        <v>49148868</v>
      </c>
      <c r="E970" s="10">
        <f>IF(OR(E244="C",E245="C",E246="C",E247="C",E248="C",E249="C",E250="C",E251="C",E252="C",E253="C",E254="C",E255="C"),"C",SUM(E244:E255))</f>
        <v>18797928</v>
      </c>
      <c r="F970" s="10">
        <f>IF(OR(F244="C",F245="C",F246="C",F247="C",F248="C",F249="C",F250="C",F251="C",F252="C",F253="C",F254="C",F255="C"),"C",SUM(F244:F255))</f>
        <v>32572364</v>
      </c>
      <c r="G970" s="10">
        <f>IF(OR(G244="C",G245="C",G246="C",G247="C",G248="C",G249="C",G250="C",G251="C",G252="C",G253="C",G254="C",G255="C"),"C",SUM(G244:G255))</f>
        <v>17238383</v>
      </c>
      <c r="H970" s="12">
        <f t="shared" si="279"/>
        <v>1.8895254850759493</v>
      </c>
      <c r="I970" s="12">
        <f t="shared" si="280"/>
        <v>38.246919542480612</v>
      </c>
      <c r="J970" s="12">
        <f t="shared" si="281"/>
        <v>1.7327635258524237</v>
      </c>
      <c r="K970" s="31">
        <f t="shared" si="282"/>
        <v>40.880085003035823</v>
      </c>
    </row>
    <row r="971" spans="1:11" x14ac:dyDescent="0.2">
      <c r="A971" t="str">
        <f t="shared" si="275"/>
        <v>YE Feb-08</v>
      </c>
      <c r="B971">
        <f t="shared" si="276"/>
        <v>3303</v>
      </c>
      <c r="C971" s="1">
        <f t="shared" si="277"/>
        <v>134899.58333333334</v>
      </c>
      <c r="D971" s="1">
        <f t="shared" si="278"/>
        <v>49368525</v>
      </c>
      <c r="E971" s="10">
        <f>IF(OR(E245="C",E246="C",E247="C",E248="C",E249="C",E250="C",E251="C",E252="C",E253="C",E254="C",E255="C",E256="C"),"C",SUM(E245:E256))</f>
        <v>18879712</v>
      </c>
      <c r="F971" s="10">
        <f>IF(OR(F245="C",F246="C",F247="C",F248="C",F249="C",F250="C",F251="C",F252="C",F253="C",F254="C",F255="C",F256="C"),"C",SUM(F245:F256))</f>
        <v>32690307</v>
      </c>
      <c r="G971" s="10">
        <f>IF(OR(G245="C",G246="C",G247="C",G248="C",G249="C",G250="C",G251="C",G252="C",G253="C",G254="C",G255="C",G256="C"),"C",SUM(G245:G256))</f>
        <v>17314742</v>
      </c>
      <c r="H971" s="12">
        <f t="shared" si="279"/>
        <v>1.8880042798212067</v>
      </c>
      <c r="I971" s="12">
        <f t="shared" si="280"/>
        <v>38.242406472545007</v>
      </c>
      <c r="J971" s="12">
        <f t="shared" si="281"/>
        <v>1.7315045377810847</v>
      </c>
      <c r="K971" s="31">
        <f t="shared" si="282"/>
        <v>40.841532949843582</v>
      </c>
    </row>
    <row r="972" spans="1:11" x14ac:dyDescent="0.2">
      <c r="A972" t="str">
        <f t="shared" si="275"/>
        <v>YE Mar-08</v>
      </c>
      <c r="B972">
        <f t="shared" si="276"/>
        <v>3309</v>
      </c>
      <c r="C972" s="1">
        <f t="shared" si="277"/>
        <v>135128</v>
      </c>
      <c r="D972" s="1">
        <f t="shared" si="278"/>
        <v>49453496</v>
      </c>
      <c r="E972" s="10">
        <f>IF(OR(E246="C",E247="C",E248="C",E249="C",E250="C",E251="C",E252="C",E253="C",E254="C",E255="C",E256="C",E257="C"),"C",SUM(E246:E257))</f>
        <v>18951443</v>
      </c>
      <c r="F972" s="10">
        <f>IF(OR(F246="C",F247="C",F248="C",F249="C",F250="C",F251="C",F252="C",F253="C",F254="C",F255="C",F256="C",F257="C"),"C",SUM(F246:F257))</f>
        <v>32921185</v>
      </c>
      <c r="G972" s="10">
        <f>IF(OR(G246="C",G247="C",G248="C",G249="C",G250="C",G251="C",G252="C",G253="C",G254="C",G255="C",G256="C",G257="C"),"C",SUM(G246:G257))</f>
        <v>17403912</v>
      </c>
      <c r="H972" s="12">
        <f t="shared" si="279"/>
        <v>1.8915968432844295</v>
      </c>
      <c r="I972" s="12">
        <f t="shared" si="280"/>
        <v>38.321745746751652</v>
      </c>
      <c r="J972" s="12">
        <f t="shared" si="281"/>
        <v>1.737133420394426</v>
      </c>
      <c r="K972" s="31">
        <f t="shared" si="282"/>
        <v>40.836506497431245</v>
      </c>
    </row>
    <row r="973" spans="1:11" x14ac:dyDescent="0.2">
      <c r="A973" t="str">
        <f t="shared" si="275"/>
        <v>YE Apr-08</v>
      </c>
      <c r="B973">
        <f t="shared" si="276"/>
        <v>3308</v>
      </c>
      <c r="C973" s="1">
        <f t="shared" si="277"/>
        <v>135387.08333333334</v>
      </c>
      <c r="D973" s="1">
        <f t="shared" si="278"/>
        <v>49546766</v>
      </c>
      <c r="E973" s="10">
        <f>IF(OR(E247="C",E248="C",E249="C",E250="C",E251="C",E252="C",E253="C",E254="C",E255="C",E256="C",E257="C",E258="C"),"C",SUM(E247:E258))</f>
        <v>18976062</v>
      </c>
      <c r="F973" s="10">
        <f>IF(OR(F247="C",F248="C",F249="C",F250="C",F251="C",F252="C",F253="C",F254="C",F255="C",F256="C",F257="C",F258="C"),"C",SUM(F247:F258))</f>
        <v>32824652</v>
      </c>
      <c r="G973" s="10">
        <f>IF(OR(G247="C",G248="C",G249="C",G250="C",G251="C",G252="C",G253="C",G254="C",G255="C",G256="C",G257="C",G258="C"),"C",SUM(G247:G258))</f>
        <v>17371488</v>
      </c>
      <c r="H973" s="12">
        <f t="shared" si="279"/>
        <v>1.8895705422586713</v>
      </c>
      <c r="I973" s="12">
        <f t="shared" si="280"/>
        <v>38.299294852059568</v>
      </c>
      <c r="J973" s="12">
        <f t="shared" si="281"/>
        <v>1.7297926197753781</v>
      </c>
      <c r="K973" s="31">
        <f t="shared" si="282"/>
        <v>40.927171503426038</v>
      </c>
    </row>
    <row r="974" spans="1:11" x14ac:dyDescent="0.2">
      <c r="A974" t="str">
        <f t="shared" si="275"/>
        <v>YE May-08</v>
      </c>
      <c r="B974">
        <f t="shared" si="276"/>
        <v>3246</v>
      </c>
      <c r="C974" s="1">
        <f t="shared" si="277"/>
        <v>135662.16666666666</v>
      </c>
      <c r="D974" s="1">
        <f t="shared" si="278"/>
        <v>49649097</v>
      </c>
      <c r="E974" s="10">
        <f>IF(OR(E248="C",E249="C",E250="C",E251="C",E252="C",E253="C",E254="C",E255="C",E256="C",E257="C",E258="C",E259="C"),"C",SUM(E248:E259))</f>
        <v>19010050</v>
      </c>
      <c r="F974" s="10">
        <f>IF(OR(F248="C",F249="C",F250="C",F251="C",F252="C",F253="C",F254="C",F255="C",F256="C",F257="C",F258="C",F259="C"),"C",SUM(F248:F259))</f>
        <v>32916263</v>
      </c>
      <c r="G974" s="10">
        <f>IF(OR(G248="C",G249="C",G250="C",G251="C",G252="C",G253="C",G254="C",G255="C",G256="C",G257="C",G258="C",G259="C"),"C",SUM(G248:G259))</f>
        <v>17420815</v>
      </c>
      <c r="H974" s="12">
        <f t="shared" si="279"/>
        <v>1.8894789365480318</v>
      </c>
      <c r="I974" s="12">
        <f t="shared" si="280"/>
        <v>38.288813188284166</v>
      </c>
      <c r="J974" s="12">
        <f t="shared" si="281"/>
        <v>1.7315190123119086</v>
      </c>
      <c r="K974" s="31">
        <f t="shared" si="282"/>
        <v>41.793643458615726</v>
      </c>
    </row>
    <row r="975" spans="1:11" x14ac:dyDescent="0.2">
      <c r="A975" t="str">
        <f t="shared" si="275"/>
        <v>YE Jun-08</v>
      </c>
      <c r="B975">
        <f t="shared" si="276"/>
        <v>3226</v>
      </c>
      <c r="C975" s="1">
        <f t="shared" si="277"/>
        <v>135946.08333333334</v>
      </c>
      <c r="D975" s="1">
        <f t="shared" si="278"/>
        <v>49751307</v>
      </c>
      <c r="E975" s="10">
        <f>IF(OR(E249="C",E250="C",E251="C",E252="C",E253="C",E254="C",E255="C",E256="C",E257="C",E258="C",E259="C",E260="C"),"C",SUM(E249:E260))</f>
        <v>18989350</v>
      </c>
      <c r="F975" s="10">
        <f>IF(OR(F249="C",F250="C",F251="C",F252="C",F253="C",F254="C",F255="C",F256="C",F257="C",F258="C",F259="C",F260="C"),"C",SUM(F249:F260))</f>
        <v>32822507</v>
      </c>
      <c r="G975" s="10">
        <f>IF(OR(G249="C",G250="C",G251="C",G252="C",G253="C",G254="C",G255="C",G256="C",G257="C",G258="C",G259="C",G260="C"),"C",SUM(G249:G260))</f>
        <v>17356360</v>
      </c>
      <c r="H975" s="12">
        <f t="shared" si="279"/>
        <v>1.8910939275285832</v>
      </c>
      <c r="I975" s="12">
        <f t="shared" si="280"/>
        <v>38.168544999229873</v>
      </c>
      <c r="J975" s="12">
        <f t="shared" si="281"/>
        <v>1.7284692209054022</v>
      </c>
      <c r="K975" s="31">
        <f t="shared" si="282"/>
        <v>42.140757387890062</v>
      </c>
    </row>
    <row r="976" spans="1:11" x14ac:dyDescent="0.2">
      <c r="A976" t="str">
        <f t="shared" si="275"/>
        <v>YE Jul-08</v>
      </c>
      <c r="B976">
        <f t="shared" si="276"/>
        <v>3216</v>
      </c>
      <c r="C976" s="1">
        <f t="shared" si="277"/>
        <v>136160</v>
      </c>
      <c r="D976" s="1">
        <f t="shared" si="278"/>
        <v>49830884</v>
      </c>
      <c r="E976" s="10">
        <f>IF(OR(E250="C",E251="C",E252="C",E253="C",E254="C",E255="C",E256="C",E257="C",E258="C",E259="C",E260="C",E261="C"),"C",SUM(E250:E261))</f>
        <v>18997718</v>
      </c>
      <c r="F976" s="10">
        <f>IF(OR(F250="C",F251="C",F252="C",F253="C",F254="C",F255="C",F256="C",F257="C",F258="C",F259="C",F260="C",F261="C"),"C",SUM(F250:F261))</f>
        <v>32775535</v>
      </c>
      <c r="G976" s="10">
        <f>IF(OR(G250="C",G251="C",G252="C",G253="C",G254="C",G255="C",G256="C",G257="C",G258="C",G259="C",G260="C",G261="C"),"C",SUM(G250:G261))</f>
        <v>17324559</v>
      </c>
      <c r="H976" s="12">
        <f t="shared" si="279"/>
        <v>1.891853928287583</v>
      </c>
      <c r="I976" s="12">
        <f t="shared" si="280"/>
        <v>38.124384869431573</v>
      </c>
      <c r="J976" s="12">
        <f t="shared" si="281"/>
        <v>1.7252353677425889</v>
      </c>
      <c r="K976" s="31">
        <f t="shared" si="282"/>
        <v>42.338308457711442</v>
      </c>
    </row>
    <row r="977" spans="1:11" x14ac:dyDescent="0.2">
      <c r="A977" t="str">
        <f t="shared" si="275"/>
        <v>YE Aug-08</v>
      </c>
      <c r="B977">
        <f t="shared" si="276"/>
        <v>3228</v>
      </c>
      <c r="C977" s="1">
        <f t="shared" si="277"/>
        <v>136363.66666666666</v>
      </c>
      <c r="D977" s="1">
        <f t="shared" si="278"/>
        <v>49906648</v>
      </c>
      <c r="E977" s="10">
        <f>IF(OR(E251="C",E252="C",E253="C",E254="C",E255="C",E256="C",E257="C",E258="C",E259="C",E260="C",E261="C",E262="C"),"C",SUM(E251:E262))</f>
        <v>18983095</v>
      </c>
      <c r="F977" s="10">
        <f>IF(OR(F251="C",F252="C",F253="C",F254="C",F255="C",F256="C",F257="C",F258="C",F259="C",F260="C",F261="C",F262="C"),"C",SUM(F251:F262))</f>
        <v>32693061</v>
      </c>
      <c r="G977" s="10">
        <f>IF(OR(G251="C",G252="C",G253="C",G254="C",G255="C",G256="C",G257="C",G258="C",G259="C",G260="C",G261="C",G262="C"),"C",SUM(G251:G262))</f>
        <v>17289826</v>
      </c>
      <c r="H977" s="12">
        <f t="shared" si="279"/>
        <v>1.8908843270024811</v>
      </c>
      <c r="I977" s="12">
        <f t="shared" si="280"/>
        <v>38.03720698693288</v>
      </c>
      <c r="J977" s="12">
        <f t="shared" si="281"/>
        <v>1.7222197434085433</v>
      </c>
      <c r="K977" s="31">
        <f t="shared" si="282"/>
        <v>42.244010739363894</v>
      </c>
    </row>
    <row r="978" spans="1:11" x14ac:dyDescent="0.2">
      <c r="A978" t="str">
        <f t="shared" si="275"/>
        <v>YE Sep-08</v>
      </c>
      <c r="B978">
        <f t="shared" si="276"/>
        <v>3258</v>
      </c>
      <c r="C978" s="1">
        <f t="shared" si="277"/>
        <v>136611.75</v>
      </c>
      <c r="D978" s="1">
        <f t="shared" si="278"/>
        <v>49995958</v>
      </c>
      <c r="E978" s="10">
        <f>IF(OR(E252="C",E253="C",E254="C",E255="C",E256="C",E257="C",E258="C",E259="C",E260="C",E261="C",E262="C",E263="C"),"C",SUM(E252:E263))</f>
        <v>18960870</v>
      </c>
      <c r="F978" s="10">
        <f>IF(OR(F252="C",F253="C",F254="C",F255="C",F256="C",F257="C",F258="C",F259="C",F260="C",F261="C",F262="C",F263="C"),"C",SUM(F252:F263))</f>
        <v>32573965</v>
      </c>
      <c r="G978" s="10">
        <f>IF(OR(G252="C",G253="C",G254="C",G255="C",G256="C",G257="C",G258="C",G259="C",G260="C",G261="C",G262="C",G263="C"),"C",SUM(G252:G263))</f>
        <v>17194439</v>
      </c>
      <c r="H978" s="12">
        <f t="shared" si="279"/>
        <v>1.89444767578634</v>
      </c>
      <c r="I978" s="12">
        <f t="shared" si="280"/>
        <v>37.924805841304213</v>
      </c>
      <c r="J978" s="12">
        <f t="shared" si="281"/>
        <v>1.7179572983729121</v>
      </c>
      <c r="K978" s="31">
        <f t="shared" si="282"/>
        <v>41.931169429097608</v>
      </c>
    </row>
    <row r="979" spans="1:11" x14ac:dyDescent="0.2">
      <c r="A979" t="str">
        <f t="shared" si="275"/>
        <v>YE Oct-08</v>
      </c>
      <c r="B979">
        <f t="shared" si="276"/>
        <v>3306</v>
      </c>
      <c r="C979" s="1">
        <f t="shared" si="277"/>
        <v>136834.08333333334</v>
      </c>
      <c r="D979" s="1">
        <f t="shared" si="278"/>
        <v>50078666</v>
      </c>
      <c r="E979" s="10">
        <f>IF(OR(E253="C",E254="C",E255="C",E256="C",E257="C",E258="C",E259="C",E260="C",E261="C",E262="C",E263="C",E264="C"),"C",SUM(E253:E264))</f>
        <v>19021614</v>
      </c>
      <c r="F979" s="10">
        <f>IF(OR(F253="C",F254="C",F255="C",F256="C",F257="C",F258="C",F259="C",F260="C",F261="C",F262="C",F263="C",F264="C"),"C",SUM(F253:F264))</f>
        <v>32676539</v>
      </c>
      <c r="G979" s="10">
        <f>IF(OR(G253="C",G254="C",G255="C",G256="C",G257="C",G258="C",G259="C",G260="C",G261="C",G262="C",G263="C",G264="C"),"C",SUM(G253:G264))</f>
        <v>17220668</v>
      </c>
      <c r="H979" s="12">
        <f t="shared" si="279"/>
        <v>1.8975186676846683</v>
      </c>
      <c r="I979" s="12">
        <f t="shared" si="280"/>
        <v>37.98346785036167</v>
      </c>
      <c r="J979" s="12">
        <f t="shared" si="281"/>
        <v>1.7178636365978197</v>
      </c>
      <c r="K979" s="31">
        <f t="shared" si="282"/>
        <v>41.389619883040936</v>
      </c>
    </row>
    <row r="980" spans="1:11" x14ac:dyDescent="0.2">
      <c r="A980" t="str">
        <f t="shared" si="275"/>
        <v>YE Nov-08</v>
      </c>
      <c r="B980">
        <f t="shared" si="276"/>
        <v>3345</v>
      </c>
      <c r="C980" s="1">
        <f t="shared" si="277"/>
        <v>137140.75</v>
      </c>
      <c r="D980" s="1">
        <f t="shared" si="278"/>
        <v>50189066</v>
      </c>
      <c r="E980" s="10">
        <f>IF(OR(E254="C",E255="C",E256="C",E257="C",E258="C",E259="C",E260="C",E261="C",E262="C",E263="C",E264="C",E265="C"),"C",SUM(E254:E265))</f>
        <v>18968171</v>
      </c>
      <c r="F980" s="10">
        <f>IF(OR(F254="C",F255="C",F256="C",F257="C",F258="C",F259="C",F260="C",F261="C",F262="C",F263="C",F264="C",F265="C"),"C",SUM(F254:F265))</f>
        <v>32563161</v>
      </c>
      <c r="G980" s="10">
        <f>IF(OR(G254="C",G255="C",G256="C",G257="C",G258="C",G259="C",G260="C",G261="C",G262="C",G263="C",G264="C",G265="C"),"C",SUM(G254:G265))</f>
        <v>17146951</v>
      </c>
      <c r="H980" s="12">
        <f t="shared" si="279"/>
        <v>1.8990642126404864</v>
      </c>
      <c r="I980" s="12">
        <f t="shared" si="280"/>
        <v>37.7934329361698</v>
      </c>
      <c r="J980" s="12">
        <f t="shared" si="281"/>
        <v>1.71672645717924</v>
      </c>
      <c r="K980" s="31">
        <f t="shared" si="282"/>
        <v>40.998729446935727</v>
      </c>
    </row>
    <row r="981" spans="1:11" x14ac:dyDescent="0.2">
      <c r="A981" t="str">
        <f t="shared" si="275"/>
        <v>YE Dec-08</v>
      </c>
      <c r="B981">
        <f t="shared" si="276"/>
        <v>3352</v>
      </c>
      <c r="C981" s="1">
        <f t="shared" si="277"/>
        <v>137452.66666666666</v>
      </c>
      <c r="D981" s="1">
        <f t="shared" si="278"/>
        <v>50305099</v>
      </c>
      <c r="E981" s="10">
        <f>IF(OR(E255="C",E256="C",E257="C",E258="C",E259="C",E260="C",E261="C",E262="C",E263="C",E264="C",E265="C",E266="C"),"C",SUM(E255:E266))</f>
        <v>18936927</v>
      </c>
      <c r="F981" s="10">
        <f>IF(OR(F255="C",F256="C",F257="C",F258="C",F259="C",F260="C",F261="C",F262="C",F263="C",F264="C",F265="C",F266="C"),"C",SUM(F255:F266))</f>
        <v>32480393</v>
      </c>
      <c r="G981" s="10">
        <f>IF(OR(G255="C",G256="C",G257="C",G258="C",G259="C",G260="C",G261="C",G262="C",G263="C",G264="C",G265="C",G266="C"),"C",SUM(G255:G266))</f>
        <v>17083096</v>
      </c>
      <c r="H981" s="12">
        <f t="shared" si="279"/>
        <v>1.901317711965091</v>
      </c>
      <c r="I981" s="12">
        <f t="shared" si="280"/>
        <v>37.644150148675784</v>
      </c>
      <c r="J981" s="12">
        <f t="shared" si="281"/>
        <v>1.7151881612048248</v>
      </c>
      <c r="K981" s="31">
        <f t="shared" si="282"/>
        <v>41.006165473349242</v>
      </c>
    </row>
    <row r="982" spans="1:11" x14ac:dyDescent="0.2">
      <c r="A982" t="str">
        <f t="shared" si="275"/>
        <v>YE Jan-09</v>
      </c>
      <c r="B982">
        <f t="shared" si="276"/>
        <v>3356</v>
      </c>
      <c r="C982" s="1">
        <f t="shared" si="277"/>
        <v>137750.91666666666</v>
      </c>
      <c r="D982" s="1">
        <f t="shared" si="278"/>
        <v>50416048</v>
      </c>
      <c r="E982" s="10">
        <f>IF(OR(E256="C",E257="C",E258="C",E259="C",E260="C",E261="C",E262="C",E263="C",E264="C",E265="C",E266="C",E267="C"),"C",SUM(E256:E267))</f>
        <v>18882145</v>
      </c>
      <c r="F982" s="10">
        <f>IF(OR(F256="C",F257="C",F258="C",F259="C",F260="C",F261="C",F262="C",F263="C",F264="C",F265="C",F266="C",F267="C"),"C",SUM(F256:F267))</f>
        <v>32332672</v>
      </c>
      <c r="G982" s="10">
        <f>IF(OR(G256="C",G257="C",G258="C",G259="C",G260="C",G261="C",G262="C",G263="C",G264="C",G265="C",G266="C",G267="C"),"C",SUM(G256:G267))</f>
        <v>16938480</v>
      </c>
      <c r="H982" s="12">
        <f t="shared" si="279"/>
        <v>1.9088295998224163</v>
      </c>
      <c r="I982" s="12">
        <f t="shared" si="280"/>
        <v>37.45264801398158</v>
      </c>
      <c r="J982" s="12">
        <f t="shared" si="281"/>
        <v>1.7123410502355532</v>
      </c>
      <c r="K982" s="31">
        <f t="shared" si="282"/>
        <v>41.046161104489471</v>
      </c>
    </row>
    <row r="983" spans="1:11" x14ac:dyDescent="0.2">
      <c r="A983" t="str">
        <f t="shared" si="275"/>
        <v>YE Feb-09</v>
      </c>
      <c r="B983">
        <f t="shared" si="276"/>
        <v>3354</v>
      </c>
      <c r="C983" s="1">
        <f t="shared" si="277"/>
        <v>138095.83333333334</v>
      </c>
      <c r="D983" s="1">
        <f t="shared" si="278"/>
        <v>50393119</v>
      </c>
      <c r="E983" s="10">
        <f>IF(OR(E257="C",E258="C",E259="C",E260="C",E261="C",E262="C",E263="C",E264="C",E265="C",E266="C",E267="C",E268="C"),"C",SUM(E257:E268))</f>
        <v>18767234</v>
      </c>
      <c r="F983" s="10">
        <f>IF(OR(F257="C",F258="C",F259="C",F260="C",F261="C",F262="C",F263="C",F264="C",F265="C",F266="C",F267="C",F268="C"),"C",SUM(F257:F268))</f>
        <v>32069969</v>
      </c>
      <c r="G983" s="10">
        <f>IF(OR(G257="C",G258="C",G259="C",G260="C",G261="C",G262="C",G263="C",G264="C",G265="C",G266="C",G267="C",G268="C"),"C",SUM(G257:G268))</f>
        <v>16754107</v>
      </c>
      <c r="H983" s="12">
        <f t="shared" si="279"/>
        <v>1.9141556753815647</v>
      </c>
      <c r="I983" s="12">
        <f t="shared" si="280"/>
        <v>37.241659917894744</v>
      </c>
      <c r="J983" s="12">
        <f t="shared" si="281"/>
        <v>1.708827683397564</v>
      </c>
      <c r="K983" s="31">
        <f t="shared" si="282"/>
        <v>41.173474458358179</v>
      </c>
    </row>
    <row r="984" spans="1:11" x14ac:dyDescent="0.2">
      <c r="A984" t="str">
        <f t="shared" si="275"/>
        <v>YE Mar-09</v>
      </c>
      <c r="B984">
        <f t="shared" si="276"/>
        <v>3355</v>
      </c>
      <c r="C984" s="1">
        <f t="shared" si="277"/>
        <v>138445.5</v>
      </c>
      <c r="D984" s="1">
        <f t="shared" si="278"/>
        <v>50523195</v>
      </c>
      <c r="E984" s="10">
        <f>IF(OR(E258="C",E259="C",E260="C",E261="C",E262="C",E263="C",E264="C",E265="C",E266="C",E267="C",E268="C",E269="C"),"C",SUM(E258:E269))</f>
        <v>18651251</v>
      </c>
      <c r="F984" s="10">
        <f>IF(OR(F258="C",F259="C",F260="C",F261="C",F262="C",F263="C",F264="C",F265="C",F266="C",F267="C",F268="C",F269="C"),"C",SUM(F258:F269))</f>
        <v>31697262</v>
      </c>
      <c r="G984" s="10">
        <f>IF(OR(G258="C",G259="C",G260="C",G261="C",G262="C",G263="C",G264="C",G265="C",G266="C",G267="C",G268="C",G269="C"),"C",SUM(G258:G269))</f>
        <v>16556726</v>
      </c>
      <c r="H984" s="12">
        <f t="shared" si="279"/>
        <v>1.9144643693445189</v>
      </c>
      <c r="I984" s="12">
        <f t="shared" si="280"/>
        <v>36.916214423889862</v>
      </c>
      <c r="J984" s="12">
        <f t="shared" si="281"/>
        <v>1.6994710971398113</v>
      </c>
      <c r="K984" s="31">
        <f t="shared" si="282"/>
        <v>41.265424739195232</v>
      </c>
    </row>
    <row r="985" spans="1:11" x14ac:dyDescent="0.2">
      <c r="A985" t="str">
        <f t="shared" ref="A985:A1016" si="283">"YE "&amp;TEXT(A81,"mmm-yy")</f>
        <v>YE Apr-09</v>
      </c>
      <c r="B985">
        <f t="shared" ref="B985:B1016" si="284">B81</f>
        <v>3347</v>
      </c>
      <c r="C985" s="1">
        <f t="shared" ref="C985:C1016" si="285">SUM(C70:C81)/12</f>
        <v>138704.08333333334</v>
      </c>
      <c r="D985" s="1">
        <f t="shared" ref="D985:D1016" si="286">SUM(D70:D81)</f>
        <v>50616285</v>
      </c>
      <c r="E985" s="10">
        <f>IF(OR(E259="C",E260="C",E261="C",E262="C",E263="C",E264="C",E265="C",E266="C",E267="C",E268="C",E269="C",E270="C"),"C",SUM(E259:E270))</f>
        <v>18666331</v>
      </c>
      <c r="F985" s="10">
        <f>IF(OR(F259="C",F260="C",F261="C",F262="C",F263="C",F264="C",F265="C",F266="C",F267="C",F268="C",F269="C",F270="C"),"C",SUM(F259:F270))</f>
        <v>31814201</v>
      </c>
      <c r="G985" s="10">
        <f>IF(OR(G259="C",G260="C",G261="C",G262="C",G263="C",G264="C",G265="C",G266="C",G267="C",G268="C",G269="C",G270="C"),"C",SUM(G259:G270))</f>
        <v>16564082</v>
      </c>
      <c r="H985" s="12">
        <f t="shared" ref="H985:H1016" si="287">IF(OR(G985="C",F985="C"),"C",F985/G985)</f>
        <v>1.9206739618893458</v>
      </c>
      <c r="I985" s="12">
        <f t="shared" ref="I985:I1016" si="288">IF(OR(E985="C",D985="C"),"C",100*E985/D985)</f>
        <v>36.87811343720702</v>
      </c>
      <c r="J985" s="12">
        <f t="shared" ref="J985:J1016" si="289">IF(OR(F985="C",E985="C"),"C",F985/E985)</f>
        <v>1.7043628445247221</v>
      </c>
      <c r="K985" s="31">
        <f t="shared" ref="K985:K1016" si="290">C985/B985</f>
        <v>41.441315606015337</v>
      </c>
    </row>
    <row r="986" spans="1:11" x14ac:dyDescent="0.2">
      <c r="A986" t="str">
        <f t="shared" si="283"/>
        <v>YE May-09</v>
      </c>
      <c r="B986">
        <f t="shared" si="284"/>
        <v>3283</v>
      </c>
      <c r="C986" s="1">
        <f t="shared" si="285"/>
        <v>138960.58333333334</v>
      </c>
      <c r="D986" s="1">
        <f t="shared" si="286"/>
        <v>50711703</v>
      </c>
      <c r="E986" s="10">
        <f>IF(OR(E260="C",E261="C",E262="C",E263="C",E264="C",E265="C",E266="C",E267="C",E268="C",E269="C",E270="C",E271="C"),"C",SUM(E260:E271))</f>
        <v>18661515</v>
      </c>
      <c r="F986" s="10">
        <f>IF(OR(F260="C",F261="C",F262="C",F263="C",F264="C",F265="C",F266="C",F267="C",F268="C",F269="C",F270="C",F271="C"),"C",SUM(F260:F271))</f>
        <v>31801602</v>
      </c>
      <c r="G986" s="10">
        <f>IF(OR(G260="C",G261="C",G262="C",G263="C",G264="C",G265="C",G266="C",G267="C",G268="C",G269="C",G270="C",G271="C"),"C",SUM(G260:G271))</f>
        <v>16548859</v>
      </c>
      <c r="H986" s="12">
        <f t="shared" si="287"/>
        <v>1.9216794342135612</v>
      </c>
      <c r="I986" s="12">
        <f t="shared" si="288"/>
        <v>36.799227586578979</v>
      </c>
      <c r="J986" s="12">
        <f t="shared" si="289"/>
        <v>1.7041275587753728</v>
      </c>
      <c r="K986" s="31">
        <f t="shared" si="290"/>
        <v>42.327317494161846</v>
      </c>
    </row>
    <row r="987" spans="1:11" x14ac:dyDescent="0.2">
      <c r="A987" t="str">
        <f t="shared" si="283"/>
        <v>YE Jun-09</v>
      </c>
      <c r="B987">
        <f t="shared" si="284"/>
        <v>3249</v>
      </c>
      <c r="C987" s="1">
        <f t="shared" si="285"/>
        <v>139201.08333333334</v>
      </c>
      <c r="D987" s="1">
        <f t="shared" si="286"/>
        <v>50798283</v>
      </c>
      <c r="E987" s="10">
        <f>IF(OR(E261="C",E262="C",E263="C",E264="C",E265="C",E266="C",E267="C",E268="C",E269="C",E270="C",E271="C",E272="C"),"C",SUM(E261:E272))</f>
        <v>18597757</v>
      </c>
      <c r="F987" s="10">
        <f>IF(OR(F261="C",F262="C",F263="C",F264="C",F265="C",F266="C",F267="C",F268="C",F269="C",F270="C",F271="C",F272="C"),"C",SUM(F261:F272))</f>
        <v>31719502</v>
      </c>
      <c r="G987" s="10">
        <f>IF(OR(G261="C",G262="C",G263="C",G264="C",G265="C",G266="C",G267="C",G268="C",G269="C",G270="C",G271="C",G272="C"),"C",SUM(G261:G272))</f>
        <v>16507024</v>
      </c>
      <c r="H987" s="12">
        <f t="shared" si="287"/>
        <v>1.9215760515038931</v>
      </c>
      <c r="I987" s="12">
        <f t="shared" si="288"/>
        <v>36.610995296829223</v>
      </c>
      <c r="J987" s="12">
        <f t="shared" si="289"/>
        <v>1.7055552451835994</v>
      </c>
      <c r="K987" s="31">
        <f t="shared" si="290"/>
        <v>42.844285421155227</v>
      </c>
    </row>
    <row r="988" spans="1:11" x14ac:dyDescent="0.2">
      <c r="A988" t="str">
        <f t="shared" si="283"/>
        <v>YE Jul-09</v>
      </c>
      <c r="B988">
        <f t="shared" si="284"/>
        <v>3248</v>
      </c>
      <c r="C988" s="1">
        <f t="shared" si="285"/>
        <v>139503.41666666666</v>
      </c>
      <c r="D988" s="1">
        <f t="shared" si="286"/>
        <v>50910751</v>
      </c>
      <c r="E988" s="10">
        <f>IF(OR(E262="C",E263="C",E264="C",E265="C",E266="C",E267="C",E268="C",E269="C",E270="C",E271="C",E272="C",E273="C"),"C",SUM(E262:E273))</f>
        <v>18596346</v>
      </c>
      <c r="F988" s="10">
        <f>IF(OR(F262="C",F263="C",F264="C",F265="C",F266="C",F267="C",F268="C",F269="C",F270="C",F271="C",F272="C",F273="C"),"C",SUM(F262:F273))</f>
        <v>31790579</v>
      </c>
      <c r="G988" s="10">
        <f>IF(OR(G262="C",G263="C",G264="C",G265="C",G266="C",G267="C",G268="C",G269="C",G270="C",G271="C",G272="C",G273="C"),"C",SUM(G262:G273))</f>
        <v>16548039</v>
      </c>
      <c r="H988" s="12">
        <f t="shared" si="287"/>
        <v>1.9211085373922554</v>
      </c>
      <c r="I988" s="12">
        <f t="shared" si="288"/>
        <v>36.527345668108488</v>
      </c>
      <c r="J988" s="12">
        <f t="shared" si="289"/>
        <v>1.7095067493366707</v>
      </c>
      <c r="K988" s="31">
        <f t="shared" si="290"/>
        <v>42.950559318555008</v>
      </c>
    </row>
    <row r="989" spans="1:11" x14ac:dyDescent="0.2">
      <c r="A989" t="str">
        <f t="shared" si="283"/>
        <v>YE Aug-09</v>
      </c>
      <c r="B989">
        <f t="shared" si="284"/>
        <v>3248</v>
      </c>
      <c r="C989" s="1">
        <f t="shared" si="285"/>
        <v>139709.41666666666</v>
      </c>
      <c r="D989" s="1">
        <f t="shared" si="286"/>
        <v>50987383</v>
      </c>
      <c r="E989" s="10">
        <f>IF(OR(E263="C",E264="C",E265="C",E266="C",E267="C",E268="C",E269="C",E270="C",E271="C",E272="C",E273="C",E274="C"),"C",SUM(E263:E274))</f>
        <v>18561811</v>
      </c>
      <c r="F989" s="10">
        <f>IF(OR(F263="C",F264="C",F265="C",F266="C",F267="C",F268="C",F269="C",F270="C",F271="C",F272="C",F273="C",F274="C"),"C",SUM(F263:F274))</f>
        <v>31788068</v>
      </c>
      <c r="G989" s="10">
        <f>IF(OR(G263="C",G264="C",G265="C",G266="C",G267="C",G268="C",G269="C",G270="C",G271="C",G272="C",G273="C",G274="C"),"C",SUM(G263:G274))</f>
        <v>16529200</v>
      </c>
      <c r="H989" s="12">
        <f t="shared" si="287"/>
        <v>1.9231461897732498</v>
      </c>
      <c r="I989" s="12">
        <f t="shared" si="288"/>
        <v>36.404714083874438</v>
      </c>
      <c r="J989" s="12">
        <f t="shared" si="289"/>
        <v>1.7125520780273003</v>
      </c>
      <c r="K989" s="31">
        <f t="shared" si="290"/>
        <v>43.0139829638752</v>
      </c>
    </row>
    <row r="990" spans="1:11" x14ac:dyDescent="0.2">
      <c r="A990" t="str">
        <f t="shared" si="283"/>
        <v>YE Sep-09</v>
      </c>
      <c r="B990">
        <f t="shared" si="284"/>
        <v>3275</v>
      </c>
      <c r="C990" s="1">
        <f t="shared" si="285"/>
        <v>139957.08333333334</v>
      </c>
      <c r="D990" s="1">
        <f t="shared" si="286"/>
        <v>51076543</v>
      </c>
      <c r="E990" s="10">
        <f>IF(OR(E264="C",E265="C",E266="C",E267="C",E268="C",E269="C",E270="C",E271="C",E272="C",E273="C",E274="C",E275="C"),"C",SUM(E264:E275))</f>
        <v>18570970</v>
      </c>
      <c r="F990" s="10">
        <f>IF(OR(F264="C",F265="C",F266="C",F267="C",F268="C",F269="C",F270="C",F271="C",F272="C",F273="C",F274="C",F275="C"),"C",SUM(F264:F275))</f>
        <v>31852740</v>
      </c>
      <c r="G990" s="10">
        <f>IF(OR(G264="C",G265="C",G266="C",G267="C",G268="C",G269="C",G270="C",G271="C",G272="C",G273="C",G274="C",G275="C"),"C",SUM(G264:G275))</f>
        <v>16584912</v>
      </c>
      <c r="H990" s="12">
        <f t="shared" si="287"/>
        <v>1.9205854091960211</v>
      </c>
      <c r="I990" s="12">
        <f t="shared" si="288"/>
        <v>36.359097364909758</v>
      </c>
      <c r="J990" s="12">
        <f t="shared" si="289"/>
        <v>1.7151898904580645</v>
      </c>
      <c r="K990" s="31">
        <f t="shared" si="290"/>
        <v>42.734987277353696</v>
      </c>
    </row>
    <row r="991" spans="1:11" x14ac:dyDescent="0.2">
      <c r="A991" t="str">
        <f t="shared" si="283"/>
        <v>YE Oct-09</v>
      </c>
      <c r="B991">
        <f t="shared" si="284"/>
        <v>3338</v>
      </c>
      <c r="C991" s="1">
        <f t="shared" si="285"/>
        <v>140237.66666666666</v>
      </c>
      <c r="D991" s="1">
        <f t="shared" si="286"/>
        <v>51180920</v>
      </c>
      <c r="E991" s="10">
        <f>IF(OR(E265="C",E266="C",E267="C",E268="C",E269="C",E270="C",E271="C",E272="C",E273="C",E274="C",E275="C",E276="C"),"C",SUM(E265:E276))</f>
        <v>18559909</v>
      </c>
      <c r="F991" s="10">
        <f>IF(OR(F265="C",F266="C",F267="C",F268="C",F269="C",F270="C",F271="C",F272="C",F273="C",F274="C",F275="C",F276="C"),"C",SUM(F265:F276))</f>
        <v>31864106</v>
      </c>
      <c r="G991" s="10">
        <f>IF(OR(G265="C",G266="C",G267="C",G268="C",G269="C",G270="C",G271="C",G272="C",G273="C",G274="C",G275="C",G276="C"),"C",SUM(G265:G276))</f>
        <v>16603669</v>
      </c>
      <c r="H991" s="12">
        <f t="shared" si="287"/>
        <v>1.9191002904237611</v>
      </c>
      <c r="I991" s="12">
        <f t="shared" si="288"/>
        <v>36.263336024440356</v>
      </c>
      <c r="J991" s="12">
        <f t="shared" si="289"/>
        <v>1.7168244736544775</v>
      </c>
      <c r="K991" s="31">
        <f t="shared" si="290"/>
        <v>42.012482524465746</v>
      </c>
    </row>
    <row r="992" spans="1:11" x14ac:dyDescent="0.2">
      <c r="A992" t="str">
        <f t="shared" si="283"/>
        <v>YE Nov-09</v>
      </c>
      <c r="B992">
        <f t="shared" si="284"/>
        <v>3345</v>
      </c>
      <c r="C992" s="1">
        <f t="shared" si="285"/>
        <v>140433.83333333334</v>
      </c>
      <c r="D992" s="1">
        <f t="shared" si="286"/>
        <v>51251540</v>
      </c>
      <c r="E992" s="10">
        <f>IF(OR(E266="C",E267="C",E268="C",E269="C",E270="C",E271="C",E272="C",E273="C",E274="C",E275="C",E276="C",E277="C"),"C",SUM(E266:E277))</f>
        <v>18567790</v>
      </c>
      <c r="F992" s="10">
        <f>IF(OR(F266="C",F267="C",F268="C",F269="C",F270="C",F271="C",F272="C",F273="C",F274="C",F275="C",F276="C",F277="C"),"C",SUM(F266:F277))</f>
        <v>31876373</v>
      </c>
      <c r="G992" s="10">
        <f>IF(OR(G266="C",G267="C",G268="C",G269="C",G270="C",G271="C",G272="C",G273="C",G274="C",G275="C",G276="C",G277="C"),"C",SUM(G266:G277))</f>
        <v>16626119</v>
      </c>
      <c r="H992" s="12">
        <f t="shared" si="287"/>
        <v>1.917246772984122</v>
      </c>
      <c r="I992" s="12">
        <f t="shared" si="288"/>
        <v>36.228745516720082</v>
      </c>
      <c r="J992" s="12">
        <f t="shared" si="289"/>
        <v>1.7167564368188137</v>
      </c>
      <c r="K992" s="31">
        <f t="shared" si="290"/>
        <v>41.983208769307424</v>
      </c>
    </row>
    <row r="993" spans="1:11" x14ac:dyDescent="0.2">
      <c r="A993" t="str">
        <f t="shared" si="283"/>
        <v>YE Dec-09</v>
      </c>
      <c r="B993">
        <f t="shared" si="284"/>
        <v>3348</v>
      </c>
      <c r="C993" s="1">
        <f t="shared" si="285"/>
        <v>140615.5</v>
      </c>
      <c r="D993" s="1">
        <f t="shared" si="286"/>
        <v>51319120</v>
      </c>
      <c r="E993" s="10">
        <f>IF(OR(E267="C",E268="C",E269="C",E270="C",E271="C",E272="C",E273="C",E274="C",E275="C",E276="C",E277="C",E278="C"),"C",SUM(E267:E278))</f>
        <v>18650556</v>
      </c>
      <c r="F993" s="10">
        <f>IF(OR(F267="C",F268="C",F269="C",F270="C",F271="C",F272="C",F273="C",F274="C",F275="C",F276="C",F277="C",F278="C"),"C",SUM(F267:F278))</f>
        <v>32013662</v>
      </c>
      <c r="G993" s="10">
        <f>IF(OR(G267="C",G268="C",G269="C",G270="C",G271="C",G272="C",G273="C",G274="C",G275="C",G276="C",G277="C",G278="C"),"C",SUM(G267:G278))</f>
        <v>16698186</v>
      </c>
      <c r="H993" s="12">
        <f t="shared" si="287"/>
        <v>1.917193999396102</v>
      </c>
      <c r="I993" s="12">
        <f t="shared" si="288"/>
        <v>36.342314521371371</v>
      </c>
      <c r="J993" s="12">
        <f t="shared" si="289"/>
        <v>1.7164990684460024</v>
      </c>
      <c r="K993" s="31">
        <f t="shared" si="290"/>
        <v>41.999850657108723</v>
      </c>
    </row>
    <row r="994" spans="1:11" x14ac:dyDescent="0.2">
      <c r="A994" t="str">
        <f t="shared" si="283"/>
        <v>YE Jan-10</v>
      </c>
      <c r="B994">
        <f t="shared" si="284"/>
        <v>3360</v>
      </c>
      <c r="C994" s="1">
        <f t="shared" si="285"/>
        <v>140865.16666666666</v>
      </c>
      <c r="D994" s="1">
        <f t="shared" si="286"/>
        <v>51411996</v>
      </c>
      <c r="E994" s="10">
        <f>IF(OR(E268="C",E269="C",E270="C",E271="C",E272="C",E273="C",E274="C",E275="C",E276="C",E277="C",E278="C",E279="C"),"C",SUM(E268:E279))</f>
        <v>18748733</v>
      </c>
      <c r="F994" s="10">
        <f>IF(OR(F268="C",F269="C",F270="C",F271="C",F272="C",F273="C",F274="C",F275="C",F276="C",F277="C",F278="C",F279="C"),"C",SUM(F268:F279))</f>
        <v>32201363</v>
      </c>
      <c r="G994" s="10">
        <f>IF(OR(G268="C",G269="C",G270="C",G271="C",G272="C",G273="C",G274="C",G275="C",G276="C",G277="C",G278="C",G279="C"),"C",SUM(G268:G279))</f>
        <v>16783667</v>
      </c>
      <c r="H994" s="12">
        <f t="shared" si="287"/>
        <v>1.9186130778214321</v>
      </c>
      <c r="I994" s="12">
        <f t="shared" si="288"/>
        <v>36.467623237191567</v>
      </c>
      <c r="J994" s="12">
        <f t="shared" si="289"/>
        <v>1.717522085359048</v>
      </c>
      <c r="K994" s="31">
        <f t="shared" si="290"/>
        <v>41.924156746031741</v>
      </c>
    </row>
    <row r="995" spans="1:11" x14ac:dyDescent="0.2">
      <c r="A995" t="str">
        <f t="shared" si="283"/>
        <v>YE Feb-10</v>
      </c>
      <c r="B995">
        <f t="shared" si="284"/>
        <v>3347</v>
      </c>
      <c r="C995" s="1">
        <f t="shared" si="285"/>
        <v>141060.33333333334</v>
      </c>
      <c r="D995" s="1">
        <f t="shared" si="286"/>
        <v>51477572</v>
      </c>
      <c r="E995" s="10">
        <f>IF(OR(E269="C",E270="C",E271="C",E272="C",E273="C",E274="C",E275="C",E276="C",E277="C",E278="C",E279="C",E280="C"),"C",SUM(E269:E280))</f>
        <v>18793349</v>
      </c>
      <c r="F995" s="10">
        <f>IF(OR(F269="C",F270="C",F271="C",F272="C",F273="C",F274="C",F275="C",F276="C",F277="C",F278="C",F279="C",F280="C"),"C",SUM(F269:F280))</f>
        <v>32250715</v>
      </c>
      <c r="G995" s="10">
        <f>IF(OR(G269="C",G270="C",G271="C",G272="C",G273="C",G274="C",G275="C",G276="C",G277="C",G278="C",G279="C",G280="C"),"C",SUM(G269:G280))</f>
        <v>16834687</v>
      </c>
      <c r="H995" s="12">
        <f t="shared" si="287"/>
        <v>1.9157300043653915</v>
      </c>
      <c r="I995" s="12">
        <f t="shared" si="288"/>
        <v>36.507838792396811</v>
      </c>
      <c r="J995" s="12">
        <f t="shared" si="289"/>
        <v>1.7160706694692893</v>
      </c>
      <c r="K995" s="31">
        <f t="shared" si="290"/>
        <v>42.145304252564486</v>
      </c>
    </row>
    <row r="996" spans="1:11" x14ac:dyDescent="0.2">
      <c r="A996" t="str">
        <f t="shared" si="283"/>
        <v>YE Mar-10</v>
      </c>
      <c r="B996">
        <f t="shared" si="284"/>
        <v>3345</v>
      </c>
      <c r="C996" s="1">
        <f t="shared" si="285"/>
        <v>141215.91666666666</v>
      </c>
      <c r="D996" s="1">
        <f t="shared" si="286"/>
        <v>51535449</v>
      </c>
      <c r="E996" s="10">
        <f>IF(OR(E270="C",E271="C",E272="C",E273="C",E274="C",E275="C",E276="C",E277="C",E278="C",E279="C",E280="C",E281="C"),"C",SUM(E270:E281))</f>
        <v>18822256</v>
      </c>
      <c r="F996" s="10">
        <f>IF(OR(F270="C",F271="C",F272="C",F273="C",F274="C",F275="C",F276="C",F277="C",F278="C",F279="C",F280="C",F281="C"),"C",SUM(F270:F281))</f>
        <v>32324704</v>
      </c>
      <c r="G996" s="10">
        <f>IF(OR(G270="C",G271="C",G272="C",G273="C",G274="C",G275="C",G276="C",G277="C",G278="C",G279="C",G280="C",G281="C"),"C",SUM(G270:G281))</f>
        <v>16889723</v>
      </c>
      <c r="H996" s="12">
        <f t="shared" si="287"/>
        <v>1.913868214416542</v>
      </c>
      <c r="I996" s="12">
        <f t="shared" si="288"/>
        <v>36.522930070910995</v>
      </c>
      <c r="J996" s="12">
        <f t="shared" si="289"/>
        <v>1.7173660798152994</v>
      </c>
      <c r="K996" s="31">
        <f t="shared" si="290"/>
        <v>42.217015445939211</v>
      </c>
    </row>
    <row r="997" spans="1:11" x14ac:dyDescent="0.2">
      <c r="A997" t="str">
        <f t="shared" si="283"/>
        <v>YE Apr-10</v>
      </c>
      <c r="B997">
        <f t="shared" si="284"/>
        <v>3325</v>
      </c>
      <c r="C997" s="1">
        <f t="shared" si="285"/>
        <v>141395.75</v>
      </c>
      <c r="D997" s="1">
        <f t="shared" si="286"/>
        <v>51600189</v>
      </c>
      <c r="E997" s="10">
        <f>IF(OR(E271="C",E272="C",E273="C",E274="C",E275="C",E276="C",E277="C",E278="C",E279="C",E280="C",E281="C",E282="C"),"C",SUM(E271:E282))</f>
        <v>18825745</v>
      </c>
      <c r="F997" s="10">
        <f>IF(OR(F271="C",F272="C",F273="C",F274="C",F275="C",F276="C",F277="C",F278="C",F279="C",F280="C",F281="C",F282="C"),"C",SUM(F271:F282))</f>
        <v>32346356</v>
      </c>
      <c r="G997" s="10">
        <f>IF(OR(G271="C",G272="C",G273="C",G274="C",G275="C",G276="C",G277="C",G278="C",G279="C",G280="C",G281="C",G282="C"),"C",SUM(G271:G282))</f>
        <v>16893023</v>
      </c>
      <c r="H997" s="12">
        <f t="shared" si="287"/>
        <v>1.9147760587314657</v>
      </c>
      <c r="I997" s="12">
        <f t="shared" si="288"/>
        <v>36.483868305211054</v>
      </c>
      <c r="J997" s="12">
        <f t="shared" si="289"/>
        <v>1.7181979252348314</v>
      </c>
      <c r="K997" s="31">
        <f t="shared" si="290"/>
        <v>42.525037593984962</v>
      </c>
    </row>
    <row r="998" spans="1:11" x14ac:dyDescent="0.2">
      <c r="A998" t="str">
        <f t="shared" si="283"/>
        <v>YE May-10</v>
      </c>
      <c r="B998">
        <f t="shared" si="284"/>
        <v>3264</v>
      </c>
      <c r="C998" s="1">
        <f t="shared" si="285"/>
        <v>141637.25</v>
      </c>
      <c r="D998" s="1">
        <f t="shared" si="286"/>
        <v>51690027</v>
      </c>
      <c r="E998" s="10">
        <f>IF(OR(E272="C",E273="C",E274="C",E275="C",E276="C",E277="C",E278="C",E279="C",E280="C",E281="C",E282="C",E283="C"),"C",SUM(E272:E283))</f>
        <v>18767333</v>
      </c>
      <c r="F998" s="10">
        <f>IF(OR(F272="C",F273="C",F274="C",F275="C",F276="C",F277="C",F278="C",F279="C",F280="C",F281="C",F282="C",F283="C"),"C",SUM(F272:F283))</f>
        <v>32224167</v>
      </c>
      <c r="G998" s="10">
        <f>IF(OR(G272="C",G273="C",G274="C",G275="C",G276="C",G277="C",G278="C",G279="C",G280="C",G281="C",G282="C",G283="C"),"C",SUM(G272:G283))</f>
        <v>16806855</v>
      </c>
      <c r="H998" s="12">
        <f t="shared" si="287"/>
        <v>1.9173228423759234</v>
      </c>
      <c r="I998" s="12">
        <f t="shared" si="288"/>
        <v>36.307454434101956</v>
      </c>
      <c r="J998" s="12">
        <f t="shared" si="289"/>
        <v>1.7170349670888239</v>
      </c>
      <c r="K998" s="31">
        <f t="shared" si="290"/>
        <v>43.393765318627452</v>
      </c>
    </row>
    <row r="999" spans="1:11" x14ac:dyDescent="0.2">
      <c r="A999" t="str">
        <f t="shared" si="283"/>
        <v>YE Jun-10</v>
      </c>
      <c r="B999">
        <f t="shared" si="284"/>
        <v>3204</v>
      </c>
      <c r="C999" s="1">
        <f t="shared" si="285"/>
        <v>141749.75</v>
      </c>
      <c r="D999" s="1">
        <f t="shared" si="286"/>
        <v>51730527</v>
      </c>
      <c r="E999" s="10">
        <f>IF(OR(E273="C",E274="C",E275="C",E276="C",E277="C",E278="C",E279="C",E280="C",E281="C",E282="C",E283="C",E284="C"),"C",SUM(E273:E284))</f>
        <v>18840460</v>
      </c>
      <c r="F999" s="10">
        <f>IF(OR(F273="C",F274="C",F275="C",F276="C",F277="C",F278="C",F279="C",F280="C",F281="C",F282="C",F283="C",F284="C"),"C",SUM(F273:F284))</f>
        <v>32337025</v>
      </c>
      <c r="G999" s="10">
        <f>IF(OR(G273="C",G274="C",G275="C",G276="C",G277="C",G278="C",G279="C",G280="C",G281="C",G282="C",G283="C",G284="C"),"C",SUM(G273:G284))</f>
        <v>16848125</v>
      </c>
      <c r="H999" s="12">
        <f t="shared" si="287"/>
        <v>1.9193248506881329</v>
      </c>
      <c r="I999" s="12">
        <f t="shared" si="288"/>
        <v>36.420390613843928</v>
      </c>
      <c r="J999" s="12">
        <f t="shared" si="289"/>
        <v>1.7163606939533322</v>
      </c>
      <c r="K999" s="31">
        <f t="shared" si="290"/>
        <v>44.241495006242197</v>
      </c>
    </row>
    <row r="1000" spans="1:11" x14ac:dyDescent="0.2">
      <c r="A1000" t="str">
        <f t="shared" si="283"/>
        <v>YE Jul-10</v>
      </c>
      <c r="B1000">
        <f t="shared" si="284"/>
        <v>3201</v>
      </c>
      <c r="C1000" s="1">
        <f t="shared" si="285"/>
        <v>141887.83333333334</v>
      </c>
      <c r="D1000" s="1">
        <f t="shared" si="286"/>
        <v>51781894</v>
      </c>
      <c r="E1000" s="10">
        <f>IF(OR(E274="C",E275="C",E276="C",E277="C",E278="C",E279="C",E280="C",E281="C",E282="C",E283="C",E284="C",E285="C"),"C",SUM(E274:E285))</f>
        <v>18857093</v>
      </c>
      <c r="F1000" s="10">
        <f>IF(OR(F274="C",F275="C",F276="C",F277="C",F278="C",F279="C",F280="C",F281="C",F282="C",F283="C",F284="C",F285="C"),"C",SUM(F274:F285))</f>
        <v>32341414</v>
      </c>
      <c r="G1000" s="10">
        <f>IF(OR(G274="C",G275="C",G276="C",G277="C",G278="C",G279="C",G280="C",G281="C",G282="C",G283="C",G284="C",G285="C"),"C",SUM(G274:G285))</f>
        <v>16855603</v>
      </c>
      <c r="H1000" s="12">
        <f t="shared" si="287"/>
        <v>1.918733729075133</v>
      </c>
      <c r="I1000" s="12">
        <f t="shared" si="288"/>
        <v>36.416383301854502</v>
      </c>
      <c r="J1000" s="12">
        <f t="shared" si="289"/>
        <v>1.7150795194147899</v>
      </c>
      <c r="K1000" s="31">
        <f t="shared" si="290"/>
        <v>44.326096011663026</v>
      </c>
    </row>
    <row r="1001" spans="1:11" x14ac:dyDescent="0.2">
      <c r="A1001" t="str">
        <f t="shared" si="283"/>
        <v>YE Aug-10</v>
      </c>
      <c r="B1001">
        <f t="shared" si="284"/>
        <v>3207</v>
      </c>
      <c r="C1001" s="1">
        <f t="shared" si="285"/>
        <v>142036</v>
      </c>
      <c r="D1001" s="1">
        <f t="shared" si="286"/>
        <v>51837012</v>
      </c>
      <c r="E1001" s="10">
        <f>IF(OR(E275="C",E276="C",E277="C",E278="C",E279="C",E280="C",E281="C",E282="C",E283="C",E284="C",E285="C",E286="C"),"C",SUM(E275:E286))</f>
        <v>18869588</v>
      </c>
      <c r="F1001" s="10">
        <f>IF(OR(F275="C",F276="C",F277="C",F278="C",F279="C",F280="C",F281="C",F282="C",F283="C",F284="C",F285="C",F286="C"),"C",SUM(F275:F286))</f>
        <v>32340448</v>
      </c>
      <c r="G1001" s="10">
        <f>IF(OR(G275="C",G276="C",G277="C",G278="C",G279="C",G280="C",G281="C",G282="C",G283="C",G284="C",G285="C",G286="C"),"C",SUM(G275:G286))</f>
        <v>16836093</v>
      </c>
      <c r="H1001" s="12">
        <f t="shared" si="287"/>
        <v>1.9208998192157765</v>
      </c>
      <c r="I1001" s="12">
        <f t="shared" si="288"/>
        <v>36.401766367243546</v>
      </c>
      <c r="J1001" s="12">
        <f t="shared" si="289"/>
        <v>1.7138926403692545</v>
      </c>
      <c r="K1001" s="31">
        <f t="shared" si="290"/>
        <v>44.289367009666357</v>
      </c>
    </row>
    <row r="1002" spans="1:11" x14ac:dyDescent="0.2">
      <c r="A1002" t="str">
        <f t="shared" si="283"/>
        <v>YE Sep-10</v>
      </c>
      <c r="B1002">
        <f t="shared" si="284"/>
        <v>3231</v>
      </c>
      <c r="C1002" s="1">
        <f t="shared" si="285"/>
        <v>142065.33333333334</v>
      </c>
      <c r="D1002" s="1">
        <f t="shared" si="286"/>
        <v>51847572</v>
      </c>
      <c r="E1002" s="10">
        <f>IF(OR(E276="C",E277="C",E278="C",E279="C",E280="C",E281="C",E282="C",E283="C",E284="C",E285="C",E286="C",E287="C"),"C",SUM(E276:E287))</f>
        <v>18872932</v>
      </c>
      <c r="F1002" s="10">
        <f>IF(OR(F276="C",F277="C",F278="C",F279="C",F280="C",F281="C",F282="C",F283="C",F284="C",F285="C",F286="C",F287="C"),"C",SUM(F276:F287))</f>
        <v>32313542</v>
      </c>
      <c r="G1002" s="10">
        <f>IF(OR(G276="C",G277="C",G278="C",G279="C",G280="C",G281="C",G282="C",G283="C",G284="C",G285="C",G286="C",G287="C"),"C",SUM(G276:G287))</f>
        <v>16814771</v>
      </c>
      <c r="H1002" s="12">
        <f t="shared" si="287"/>
        <v>1.9217354788834173</v>
      </c>
      <c r="I1002" s="12">
        <f t="shared" si="288"/>
        <v>36.400801950764446</v>
      </c>
      <c r="J1002" s="12">
        <f t="shared" si="289"/>
        <v>1.7121633247022774</v>
      </c>
      <c r="K1002" s="31">
        <f t="shared" si="290"/>
        <v>43.969462498710413</v>
      </c>
    </row>
    <row r="1003" spans="1:11" x14ac:dyDescent="0.2">
      <c r="A1003" t="str">
        <f t="shared" si="283"/>
        <v>YE Oct-10</v>
      </c>
      <c r="B1003">
        <f t="shared" si="284"/>
        <v>3293</v>
      </c>
      <c r="C1003" s="1">
        <f t="shared" si="285"/>
        <v>142108.25</v>
      </c>
      <c r="D1003" s="1">
        <f t="shared" si="286"/>
        <v>51863537</v>
      </c>
      <c r="E1003" s="10">
        <f>IF(OR(E277="C",E278="C",E279="C",E280="C",E281="C",E282="C",E283="C",E284="C",E285="C",E286="C",E287="C",E288="C"),"C",SUM(E277:E288))</f>
        <v>18879097</v>
      </c>
      <c r="F1003" s="10">
        <f>IF(OR(F277="C",F278="C",F279="C",F280="C",F281="C",F282="C",F283="C",F284="C",F285="C",F286="C",F287="C",F288="C"),"C",SUM(F277:F288))</f>
        <v>32270920</v>
      </c>
      <c r="G1003" s="10">
        <f>IF(OR(G277="C",G278="C",G279="C",G280="C",G281="C",G282="C",G283="C",G284="C",G285="C",G286="C",G287="C",G288="C"),"C",SUM(G277:G288))</f>
        <v>16766832</v>
      </c>
      <c r="H1003" s="12">
        <f t="shared" si="287"/>
        <v>1.9246879792199265</v>
      </c>
      <c r="I1003" s="12">
        <f t="shared" si="288"/>
        <v>36.401483763053029</v>
      </c>
      <c r="J1003" s="12">
        <f t="shared" si="289"/>
        <v>1.7093465858033359</v>
      </c>
      <c r="K1003" s="31">
        <f t="shared" si="290"/>
        <v>43.15464621925296</v>
      </c>
    </row>
    <row r="1004" spans="1:11" x14ac:dyDescent="0.2">
      <c r="A1004" t="str">
        <f t="shared" si="283"/>
        <v>YE Nov-10</v>
      </c>
      <c r="B1004">
        <f t="shared" si="284"/>
        <v>3310</v>
      </c>
      <c r="C1004" s="1">
        <f t="shared" si="285"/>
        <v>142155.75</v>
      </c>
      <c r="D1004" s="1">
        <f t="shared" si="286"/>
        <v>51880637</v>
      </c>
      <c r="E1004" s="10">
        <f>IF(OR(E278="C",E279="C",E280="C",E281="C",E282="C",E283="C",E284="C",E285="C",E286="C",E287="C",E288="C",E289="C"),"C",SUM(E278:E289))</f>
        <v>18932581</v>
      </c>
      <c r="F1004" s="10">
        <f>IF(OR(F278="C",F279="C",F280="C",F281="C",F282="C",F283="C",F284="C",F285="C",F286="C",F287="C",F288="C",F289="C"),"C",SUM(F278:F289))</f>
        <v>32323290</v>
      </c>
      <c r="G1004" s="10">
        <f>IF(OR(G278="C",G279="C",G280="C",G281="C",G282="C",G283="C",G284="C",G285="C",G286="C",G287="C",G288="C",G289="C"),"C",SUM(G278:G289))</f>
        <v>16787617</v>
      </c>
      <c r="H1004" s="12">
        <f t="shared" si="287"/>
        <v>1.9254245554923013</v>
      </c>
      <c r="I1004" s="12">
        <f t="shared" si="288"/>
        <v>36.492576218753833</v>
      </c>
      <c r="J1004" s="12">
        <f t="shared" si="289"/>
        <v>1.7072838616140082</v>
      </c>
      <c r="K1004" s="31">
        <f t="shared" si="290"/>
        <v>42.947356495468277</v>
      </c>
    </row>
    <row r="1005" spans="1:11" x14ac:dyDescent="0.2">
      <c r="A1005" t="str">
        <f t="shared" si="283"/>
        <v>YE Dec-10</v>
      </c>
      <c r="B1005">
        <f t="shared" si="284"/>
        <v>3317</v>
      </c>
      <c r="C1005" s="1">
        <f t="shared" si="285"/>
        <v>142172.5</v>
      </c>
      <c r="D1005" s="1">
        <f t="shared" si="286"/>
        <v>51886868</v>
      </c>
      <c r="E1005" s="10">
        <f>IF(OR(E279="C",E280="C",E281="C",E282="C",E283="C",E284="C",E285="C",E286="C",E287="C",E288="C",E289="C",E290="C"),"C",SUM(E279:E290))</f>
        <v>18904317</v>
      </c>
      <c r="F1005" s="10">
        <f>IF(OR(F279="C",F280="C",F281="C",F282="C",F283="C",F284="C",F285="C",F286="C",F287="C",F288="C",F289="C",F290="C"),"C",SUM(F279:F290))</f>
        <v>32246584</v>
      </c>
      <c r="G1005" s="10">
        <f>IF(OR(G279="C",G280="C",G281="C",G282="C",G283="C",G284="C",G285="C",G286="C",G287="C",G288="C",G289="C",G290="C"),"C",SUM(G279:G290))</f>
        <v>16746084</v>
      </c>
      <c r="H1005" s="12">
        <f t="shared" si="287"/>
        <v>1.9256193865980846</v>
      </c>
      <c r="I1005" s="12">
        <f t="shared" si="288"/>
        <v>36.433721534319631</v>
      </c>
      <c r="J1005" s="12">
        <f t="shared" si="289"/>
        <v>1.7057788440597985</v>
      </c>
      <c r="K1005" s="31">
        <f t="shared" si="290"/>
        <v>42.861772686162197</v>
      </c>
    </row>
    <row r="1006" spans="1:11" x14ac:dyDescent="0.2">
      <c r="A1006" t="str">
        <f t="shared" si="283"/>
        <v>YE Jan-11</v>
      </c>
      <c r="B1006">
        <f t="shared" si="284"/>
        <v>3324</v>
      </c>
      <c r="C1006" s="1">
        <f t="shared" si="285"/>
        <v>142093.58333333334</v>
      </c>
      <c r="D1006" s="1">
        <f t="shared" si="286"/>
        <v>51857511</v>
      </c>
      <c r="E1006" s="10">
        <f>IF(OR(E280="C",E281="C",E282="C",E283="C",E284="C",E285="C",E286="C",E287="C",E288="C",E289="C",E290="C",E291="C"),"C",SUM(E280:E291))</f>
        <v>18866299</v>
      </c>
      <c r="F1006" s="10">
        <f>IF(OR(F280="C",F281="C",F282="C",F283="C",F284="C",F285="C",F286="C",F287="C",F288="C",F289="C",F290="C",F291="C"),"C",SUM(F280:F291))</f>
        <v>32142598</v>
      </c>
      <c r="G1006" s="10">
        <f>IF(OR(G280="C",G281="C",G282="C",G283="C",G284="C",G285="C",G286="C",G287="C",G288="C",G289="C",G290="C",G291="C"),"C",SUM(G280:G291))</f>
        <v>16721615</v>
      </c>
      <c r="H1006" s="12">
        <f t="shared" si="287"/>
        <v>1.9222185177687681</v>
      </c>
      <c r="I1006" s="12">
        <f t="shared" si="288"/>
        <v>36.381034562187146</v>
      </c>
      <c r="J1006" s="12">
        <f t="shared" si="289"/>
        <v>1.7037044732514841</v>
      </c>
      <c r="K1006" s="31">
        <f t="shared" si="290"/>
        <v>42.747768752507021</v>
      </c>
    </row>
    <row r="1007" spans="1:11" x14ac:dyDescent="0.2">
      <c r="A1007" t="str">
        <f t="shared" si="283"/>
        <v>YE Feb-11</v>
      </c>
      <c r="B1007">
        <f t="shared" si="284"/>
        <v>3313</v>
      </c>
      <c r="C1007" s="1">
        <f t="shared" si="285"/>
        <v>142012.08333333334</v>
      </c>
      <c r="D1007" s="1">
        <f t="shared" si="286"/>
        <v>51830127</v>
      </c>
      <c r="E1007" s="10">
        <f>IF(OR(E281="C",E282="C",E283="C",E284="C",E285="C",E286="C",E287="C",E288="C",E289="C",E290="C",E291="C",E292="C"),"C",SUM(E281:E292))</f>
        <v>18823719</v>
      </c>
      <c r="F1007" s="10">
        <f>IF(OR(F281="C",F282="C",F283="C",F284="C",F285="C",F286="C",F287="C",F288="C",F289="C",F290="C",F291="C",F292="C"),"C",SUM(F281:F292))</f>
        <v>32092013</v>
      </c>
      <c r="G1007" s="10">
        <f>IF(OR(G281="C",G282="C",G283="C",G284="C",G285="C",G286="C",G287="C",G288="C",G289="C",G290="C",G291="C",G292="C"),"C",SUM(G281:G292))</f>
        <v>16666090</v>
      </c>
      <c r="H1007" s="12">
        <f t="shared" si="287"/>
        <v>1.9255874053242241</v>
      </c>
      <c r="I1007" s="12">
        <f t="shared" si="288"/>
        <v>36.318103175784231</v>
      </c>
      <c r="J1007" s="12">
        <f t="shared" si="289"/>
        <v>1.7048710193772016</v>
      </c>
      <c r="K1007" s="31">
        <f t="shared" si="290"/>
        <v>42.865102122949999</v>
      </c>
    </row>
    <row r="1008" spans="1:11" x14ac:dyDescent="0.2">
      <c r="A1008" t="str">
        <f t="shared" si="283"/>
        <v>YE Mar-11</v>
      </c>
      <c r="B1008">
        <f t="shared" si="284"/>
        <v>3259</v>
      </c>
      <c r="C1008" s="1">
        <f t="shared" si="285"/>
        <v>141631.83333333334</v>
      </c>
      <c r="D1008" s="1">
        <f t="shared" si="286"/>
        <v>51688674</v>
      </c>
      <c r="E1008" s="10">
        <f>IF(OR(E282="C",E283="C",E284="C",E285="C",E286="C",E287="C",E288="C",E289="C",E290="C",E291="C",E292="C",E293="C"),"C",SUM(E282:E293))</f>
        <v>18715117</v>
      </c>
      <c r="F1008" s="10">
        <f>IF(OR(F282="C",F283="C",F284="C",F285="C",F286="C",F287="C",F288="C",F289="C",F290="C",F291="C",F292="C",F293="C"),"C",SUM(F282:F293))</f>
        <v>31914236</v>
      </c>
      <c r="G1008" s="10">
        <f>IF(OR(G282="C",G283="C",G284="C",G285="C",G286="C",G287="C",G288="C",G289="C",G290="C",G291="C",G292="C",G293="C"),"C",SUM(G282:G293))</f>
        <v>16534720</v>
      </c>
      <c r="H1008" s="12">
        <f t="shared" si="287"/>
        <v>1.9301346499970971</v>
      </c>
      <c r="I1008" s="12">
        <f t="shared" si="288"/>
        <v>36.207384619694444</v>
      </c>
      <c r="J1008" s="12">
        <f t="shared" si="289"/>
        <v>1.7052651073461096</v>
      </c>
      <c r="K1008" s="31">
        <f t="shared" si="290"/>
        <v>43.458678531246804</v>
      </c>
    </row>
    <row r="1009" spans="1:11" x14ac:dyDescent="0.2">
      <c r="A1009" t="str">
        <f t="shared" si="283"/>
        <v>YE Apr-11</v>
      </c>
      <c r="B1009">
        <f t="shared" si="284"/>
        <v>3244</v>
      </c>
      <c r="C1009" s="1">
        <f t="shared" si="285"/>
        <v>141250</v>
      </c>
      <c r="D1009" s="1">
        <f t="shared" si="286"/>
        <v>51551214</v>
      </c>
      <c r="E1009" s="10">
        <f>IF(OR(E283="C",E284="C",E285="C",E286="C",E287="C",E288="C",E289="C",E290="C",E291="C",E292="C",E293="C",E294="C"),"C",SUM(E283:E294))</f>
        <v>18682237</v>
      </c>
      <c r="F1009" s="10">
        <f>IF(OR(F283="C",F284="C",F285="C",F286="C",F287="C",F288="C",F289="C",F290="C",F291="C",F292="C",F293="C",F294="C"),"C",SUM(F283:F294))</f>
        <v>31808486</v>
      </c>
      <c r="G1009" s="10">
        <f>IF(OR(G283="C",G284="C",G285="C",G286="C",G287="C",G288="C",G289="C",G290="C",G291="C",G292="C",G293="C",G294="C"),"C",SUM(G283:G294))</f>
        <v>16455367</v>
      </c>
      <c r="H1009" s="12">
        <f t="shared" si="287"/>
        <v>1.9330158968803308</v>
      </c>
      <c r="I1009" s="12">
        <f t="shared" si="288"/>
        <v>36.240149456034146</v>
      </c>
      <c r="J1009" s="12">
        <f t="shared" si="289"/>
        <v>1.7026058496099798</v>
      </c>
      <c r="K1009" s="31">
        <f t="shared" si="290"/>
        <v>43.541923551171394</v>
      </c>
    </row>
    <row r="1010" spans="1:11" x14ac:dyDescent="0.2">
      <c r="A1010" t="str">
        <f t="shared" si="283"/>
        <v>YE May-11</v>
      </c>
      <c r="B1010">
        <f t="shared" si="284"/>
        <v>3191</v>
      </c>
      <c r="C1010" s="1">
        <f t="shared" si="285"/>
        <v>140822.33333333334</v>
      </c>
      <c r="D1010" s="1">
        <f t="shared" si="286"/>
        <v>51392122</v>
      </c>
      <c r="E1010" s="10">
        <f>IF(OR(E284="C",E285="C",E286="C",E287="C",E288="C",E289="C",E290="C",E291="C",E292="C",E293="C",E294="C",E295="C"),"C",SUM(E284:E295))</f>
        <v>18699364</v>
      </c>
      <c r="F1010" s="10">
        <f>IF(OR(F284="C",F285="C",F286="C",F287="C",F288="C",F289="C",F290="C",F291="C",F292="C",F293="C",F294="C",F295="C"),"C",SUM(F284:F295))</f>
        <v>31825407</v>
      </c>
      <c r="G1010" s="10">
        <f>IF(OR(G284="C",G285="C",G286="C",G287="C",G288="C",G289="C",G290="C",G291="C",G292="C",G293="C",G294="C",G295="C"),"C",SUM(G284:G295))</f>
        <v>16431027</v>
      </c>
      <c r="H1010" s="12">
        <f t="shared" si="287"/>
        <v>1.936909177983823</v>
      </c>
      <c r="I1010" s="12">
        <f t="shared" si="288"/>
        <v>36.385662378369979</v>
      </c>
      <c r="J1010" s="12">
        <f t="shared" si="289"/>
        <v>1.7019513070070191</v>
      </c>
      <c r="K1010" s="31">
        <f t="shared" si="290"/>
        <v>44.131097879452632</v>
      </c>
    </row>
    <row r="1011" spans="1:11" x14ac:dyDescent="0.2">
      <c r="A1011" t="str">
        <f t="shared" si="283"/>
        <v>YE Jun-11</v>
      </c>
      <c r="B1011">
        <f t="shared" si="284"/>
        <v>3133</v>
      </c>
      <c r="C1011" s="1">
        <f t="shared" si="285"/>
        <v>140470.25</v>
      </c>
      <c r="D1011" s="1">
        <f t="shared" si="286"/>
        <v>51265372</v>
      </c>
      <c r="E1011" s="10">
        <f>IF(OR(E285="C",E286="C",E287="C",E288="C",E289="C",E290="C",E291="C",E292="C",E293="C",E294="C",E295="C",E296="C"),"C",SUM(E285:E296))</f>
        <v>18694329</v>
      </c>
      <c r="F1011" s="10">
        <f>IF(OR(F285="C",F286="C",F287="C",F288="C",F289="C",F290="C",F291="C",F292="C",F293="C",F294="C",F295="C",F296="C"),"C",SUM(F285:F296))</f>
        <v>31830870</v>
      </c>
      <c r="G1011" s="10">
        <f>IF(OR(G285="C",G286="C",G287="C",G288="C",G289="C",G290="C",G291="C",G292="C",G293="C",G294="C",G295="C",G296="C"),"C",SUM(G285:G296))</f>
        <v>16403875</v>
      </c>
      <c r="H1011" s="12">
        <f t="shared" si="287"/>
        <v>1.9404482172657376</v>
      </c>
      <c r="I1011" s="12">
        <f t="shared" si="288"/>
        <v>36.465801906206785</v>
      </c>
      <c r="J1011" s="12">
        <f t="shared" si="289"/>
        <v>1.7027019263435452</v>
      </c>
      <c r="K1011" s="31">
        <f t="shared" si="290"/>
        <v>44.835700606447496</v>
      </c>
    </row>
    <row r="1012" spans="1:11" x14ac:dyDescent="0.2">
      <c r="A1012" t="str">
        <f t="shared" si="283"/>
        <v>YE Jul-11</v>
      </c>
      <c r="B1012">
        <f t="shared" si="284"/>
        <v>3139</v>
      </c>
      <c r="C1012" s="1">
        <f t="shared" si="285"/>
        <v>140166.66666666666</v>
      </c>
      <c r="D1012" s="1">
        <f t="shared" si="286"/>
        <v>51152439</v>
      </c>
      <c r="E1012" s="10">
        <f>IF(OR(E286="C",E287="C",E288="C",E289="C",E290="C",E291="C",E292="C",E293="C",E294="C",E295="C",E296="C",E297="C"),"C",SUM(E286:E297))</f>
        <v>18715373</v>
      </c>
      <c r="F1012" s="10">
        <f>IF(OR(F286="C",F287="C",F288="C",F289="C",F290="C",F291="C",F292="C",F293="C",F294="C",F295="C",F296="C",F297="C"),"C",SUM(F286:F297))</f>
        <v>31874500</v>
      </c>
      <c r="G1012" s="10">
        <f>IF(OR(G286="C",G287="C",G288="C",G289="C",G290="C",G291="C",G292="C",G293="C",G294="C",G295="C",G296="C",G297="C"),"C",SUM(G286:G297))</f>
        <v>16394274</v>
      </c>
      <c r="H1012" s="12">
        <f t="shared" si="287"/>
        <v>1.9442458995134522</v>
      </c>
      <c r="I1012" s="12">
        <f t="shared" si="288"/>
        <v>36.587449916122281</v>
      </c>
      <c r="J1012" s="12">
        <f t="shared" si="289"/>
        <v>1.7031186073609113</v>
      </c>
      <c r="K1012" s="31">
        <f t="shared" si="290"/>
        <v>44.653286609323558</v>
      </c>
    </row>
    <row r="1013" spans="1:11" x14ac:dyDescent="0.2">
      <c r="A1013" t="str">
        <f t="shared" si="283"/>
        <v>YE Aug-11</v>
      </c>
      <c r="B1013">
        <f t="shared" si="284"/>
        <v>3151</v>
      </c>
      <c r="C1013" s="1">
        <f t="shared" si="285"/>
        <v>139907.66666666666</v>
      </c>
      <c r="D1013" s="1">
        <f t="shared" si="286"/>
        <v>51056091</v>
      </c>
      <c r="E1013" s="10">
        <f>IF(OR(E287="C",E288="C",E289="C",E290="C",E291="C",E292="C",E293="C",E294="C",E295="C",E296="C",E297="C",E298="C"),"C",SUM(E287:E298))</f>
        <v>18813712</v>
      </c>
      <c r="F1013" s="10">
        <f>IF(OR(F287="C",F288="C",F289="C",F290="C",F291="C",F292="C",F293="C",F294="C",F295="C",F296="C",F297="C",F298="C"),"C",SUM(F287:F298))</f>
        <v>32044612</v>
      </c>
      <c r="G1013" s="10">
        <f>IF(OR(G287="C",G288="C",G289="C",G290="C",G291="C",G292="C",G293="C",G294="C",G295="C",G296="C",G297="C",G298="C"),"C",SUM(G287:G298))</f>
        <v>16466207</v>
      </c>
      <c r="H1013" s="12">
        <f t="shared" si="287"/>
        <v>1.9460833937044517</v>
      </c>
      <c r="I1013" s="12">
        <f t="shared" si="288"/>
        <v>36.849103861084863</v>
      </c>
      <c r="J1013" s="12">
        <f t="shared" si="289"/>
        <v>1.7032583468908209</v>
      </c>
      <c r="K1013" s="31">
        <f t="shared" si="290"/>
        <v>44.40103670792341</v>
      </c>
    </row>
    <row r="1014" spans="1:11" x14ac:dyDescent="0.2">
      <c r="A1014" t="str">
        <f t="shared" si="283"/>
        <v>YE Sep-11</v>
      </c>
      <c r="B1014">
        <f t="shared" si="284"/>
        <v>3194</v>
      </c>
      <c r="C1014" s="1">
        <f t="shared" si="285"/>
        <v>139870.66666666666</v>
      </c>
      <c r="D1014" s="1">
        <f t="shared" si="286"/>
        <v>51042771</v>
      </c>
      <c r="E1014" s="10">
        <f>IF(OR(E288="C",E289="C",E290="C",E291="C",E292="C",E293="C",E294="C",E295="C",E296="C",E297="C",E298="C",E299="C"),"C",SUM(E288:E299))</f>
        <v>18831449</v>
      </c>
      <c r="F1014" s="10">
        <f>IF(OR(F288="C",F289="C",F290="C",F291="C",F292="C",F293="C",F294="C",F295="C",F296="C",F297="C",F298="C",F299="C"),"C",SUM(F288:F299))</f>
        <v>32050107</v>
      </c>
      <c r="G1014" s="10">
        <f>IF(OR(G288="C",G289="C",G290="C",G291="C",G292="C",G293="C",G294="C",G295="C",G296="C",G297="C",G298="C",G299="C"),"C",SUM(G288:G299))</f>
        <v>16462728</v>
      </c>
      <c r="H1014" s="12">
        <f t="shared" si="287"/>
        <v>1.9468284357246259</v>
      </c>
      <c r="I1014" s="12">
        <f t="shared" si="288"/>
        <v>36.893469204483431</v>
      </c>
      <c r="J1014" s="12">
        <f t="shared" si="289"/>
        <v>1.7019458778769494</v>
      </c>
      <c r="K1014" s="31">
        <f t="shared" si="290"/>
        <v>43.79169275725318</v>
      </c>
    </row>
    <row r="1015" spans="1:11" x14ac:dyDescent="0.2">
      <c r="A1015" t="str">
        <f t="shared" si="283"/>
        <v>YE Oct-11</v>
      </c>
      <c r="B1015">
        <f t="shared" si="284"/>
        <v>3230</v>
      </c>
      <c r="C1015" s="1">
        <f t="shared" si="285"/>
        <v>139558.58333333334</v>
      </c>
      <c r="D1015" s="1">
        <f t="shared" si="286"/>
        <v>50926676</v>
      </c>
      <c r="E1015" s="10">
        <f>IF(OR(E289="C",E290="C",E291="C",E292="C",E293="C",E294="C",E295="C",E296="C",E297="C",E298="C",E299="C",E300="C"),"C",SUM(E289:E300))</f>
        <v>18816679</v>
      </c>
      <c r="F1015" s="10">
        <f>IF(OR(F289="C",F290="C",F291="C",F292="C",F293="C",F294="C",F295="C",F296="C",F297="C",F298="C",F299="C",F300="C"),"C",SUM(F289:F300))</f>
        <v>32013336</v>
      </c>
      <c r="G1015" s="10">
        <f>IF(OR(G289="C",G290="C",G291="C",G292="C",G293="C",G294="C",G295="C",G296="C",G297="C",G298="C",G299="C",G300="C"),"C",SUM(G289:G300))</f>
        <v>16408327</v>
      </c>
      <c r="H1015" s="12">
        <f t="shared" si="287"/>
        <v>1.9510420532209043</v>
      </c>
      <c r="I1015" s="12">
        <f t="shared" si="288"/>
        <v>36.9485709218485</v>
      </c>
      <c r="J1015" s="12">
        <f t="shared" si="289"/>
        <v>1.7013276359765717</v>
      </c>
      <c r="K1015" s="31">
        <f t="shared" si="290"/>
        <v>43.206991744066052</v>
      </c>
    </row>
    <row r="1016" spans="1:11" x14ac:dyDescent="0.2">
      <c r="A1016" t="str">
        <f t="shared" si="283"/>
        <v>YE Nov-11</v>
      </c>
      <c r="B1016">
        <f t="shared" si="284"/>
        <v>3242</v>
      </c>
      <c r="C1016" s="1">
        <f t="shared" si="285"/>
        <v>139227.25</v>
      </c>
      <c r="D1016" s="1">
        <f t="shared" si="286"/>
        <v>50807396</v>
      </c>
      <c r="E1016" s="10">
        <f>IF(OR(E290="C",E291="C",E292="C",E293="C",E294="C",E295="C",E296="C",E297="C",E298="C",E299="C",E300="C",E301="C"),"C",SUM(E290:E301))</f>
        <v>18778960</v>
      </c>
      <c r="F1016" s="10">
        <f>IF(OR(F290="C",F291="C",F292="C",F293="C",F294="C",F295="C",F296="C",F297="C",F298="C",F299="C",F300="C",F301="C"),"C",SUM(F290:F301))</f>
        <v>31973154</v>
      </c>
      <c r="G1016" s="10">
        <f>IF(OR(G290="C",G291="C",G292="C",G293="C",G294="C",G295="C",G296="C",G297="C",G298="C",G299="C",G300="C",G301="C"),"C",SUM(G290:G301))</f>
        <v>16367700</v>
      </c>
      <c r="H1016" s="12">
        <f t="shared" si="287"/>
        <v>1.9534298649168789</v>
      </c>
      <c r="I1016" s="12">
        <f t="shared" si="288"/>
        <v>36.961075509557702</v>
      </c>
      <c r="J1016" s="12">
        <f t="shared" si="289"/>
        <v>1.7026051495929486</v>
      </c>
      <c r="K1016" s="31">
        <f t="shared" si="290"/>
        <v>42.944864281307837</v>
      </c>
    </row>
    <row r="1017" spans="1:11" x14ac:dyDescent="0.2">
      <c r="A1017" t="str">
        <f t="shared" ref="A1017:A1048" si="291">"YE "&amp;TEXT(A113,"mmm-yy")</f>
        <v>YE Dec-11</v>
      </c>
      <c r="B1017">
        <f t="shared" ref="B1017:B1048" si="292">B113</f>
        <v>3247</v>
      </c>
      <c r="C1017" s="1">
        <f t="shared" ref="C1017:C1048" si="293">SUM(C102:C113)/12</f>
        <v>138912.33333333334</v>
      </c>
      <c r="D1017" s="1">
        <f t="shared" ref="D1017:D1048" si="294">SUM(D102:D113)</f>
        <v>50690247</v>
      </c>
      <c r="E1017" s="10">
        <f>IF(OR(E291="C",E292="C",E293="C",E294="C",E295="C",E296="C",E297="C",E298="C",E299="C",E300="C",E301="C",E302="C"),"C",SUM(E291:E302))</f>
        <v>18759981</v>
      </c>
      <c r="F1017" s="10">
        <f>IF(OR(F291="C",F292="C",F293="C",F294="C",F295="C",F296="C",F297="C",F298="C",F299="C",F300="C",F301="C",F302="C"),"C",SUM(F291:F302))</f>
        <v>32016011</v>
      </c>
      <c r="G1017" s="10">
        <f>IF(OR(G291="C",G292="C",G293="C",G294="C",G295="C",G296="C",G297="C",G298="C",G299="C",G300="C",G301="C",G302="C"),"C",SUM(G291:G302))</f>
        <v>16372924</v>
      </c>
      <c r="H1017" s="12">
        <f t="shared" ref="H1017:H1048" si="295">IF(OR(G1017="C",F1017="C"),"C",F1017/G1017)</f>
        <v>1.9554241502617371</v>
      </c>
      <c r="I1017" s="12">
        <f t="shared" ref="I1017:I1048" si="296">IF(OR(E1017="C",D1017="C"),"C",100*E1017/D1017)</f>
        <v>37.009054226940343</v>
      </c>
      <c r="J1017" s="12">
        <f t="shared" ref="J1017:J1048" si="297">IF(OR(F1017="C",E1017="C"),"C",F1017/E1017)</f>
        <v>1.7066121229014037</v>
      </c>
      <c r="K1017" s="31">
        <f t="shared" ref="K1017:K1048" si="298">C1017/B1017</f>
        <v>42.781747253875373</v>
      </c>
    </row>
    <row r="1018" spans="1:11" x14ac:dyDescent="0.2">
      <c r="A1018" t="str">
        <f t="shared" si="291"/>
        <v>YE Jan-12</v>
      </c>
      <c r="B1018">
        <f t="shared" si="292"/>
        <v>3254</v>
      </c>
      <c r="C1018" s="1">
        <f t="shared" si="293"/>
        <v>138648.08333333334</v>
      </c>
      <c r="D1018" s="1">
        <f t="shared" si="294"/>
        <v>50591946</v>
      </c>
      <c r="E1018" s="10">
        <f>IF(OR(E292="C",E293="C",E294="C",E295="C",E296="C",E297="C",E298="C",E299="C",E300="C",E301="C",E302="C",E303="C"),"C",SUM(E292:E303))</f>
        <v>18668837</v>
      </c>
      <c r="F1018" s="10">
        <f>IF(OR(F292="C",F293="C",F294="C",F295="C",F296="C",F297="C",F298="C",F299="C",F300="C",F301="C",F302="C",F303="C"),"C",SUM(F292:F303))</f>
        <v>31832848</v>
      </c>
      <c r="G1018" s="10">
        <f>IF(OR(G292="C",G293="C",G294="C",G295="C",G296="C",G297="C",G298="C",G299="C",G300="C",G301="C",G302="C",G303="C"),"C",SUM(G292:G303))</f>
        <v>16321226</v>
      </c>
      <c r="H1018" s="12">
        <f t="shared" si="295"/>
        <v>1.950395638170809</v>
      </c>
      <c r="I1018" s="12">
        <f t="shared" si="296"/>
        <v>36.90080828280454</v>
      </c>
      <c r="J1018" s="12">
        <f t="shared" si="297"/>
        <v>1.7051328907097962</v>
      </c>
      <c r="K1018" s="31">
        <f t="shared" si="298"/>
        <v>42.608507477975827</v>
      </c>
    </row>
    <row r="1019" spans="1:11" x14ac:dyDescent="0.2">
      <c r="A1019" t="str">
        <f t="shared" si="291"/>
        <v>YE Feb-12</v>
      </c>
      <c r="B1019">
        <f t="shared" si="292"/>
        <v>3245</v>
      </c>
      <c r="C1019" s="1">
        <f t="shared" si="293"/>
        <v>138387.83333333334</v>
      </c>
      <c r="D1019" s="1">
        <f t="shared" si="294"/>
        <v>50645703</v>
      </c>
      <c r="E1019" s="10">
        <f>IF(OR(E293="C",E294="C",E295="C",E296="C",E297="C",E298="C",E299="C",E300="C",E301="C",E302="C",E303="C",E304="C"),"C",SUM(E293:E304))</f>
        <v>18641826</v>
      </c>
      <c r="F1019" s="10">
        <f>IF(OR(F293="C",F294="C",F295="C",F296="C",F297="C",F298="C",F299="C",F300="C",F301="C",F302="C",F303="C",F304="C"),"C",SUM(F293:F304))</f>
        <v>31766286</v>
      </c>
      <c r="G1019" s="10">
        <f>IF(OR(G293="C",G294="C",G295="C",G296="C",G297="C",G298="C",G299="C",G300="C",G301="C",G302="C",G303="C",G304="C"),"C",SUM(G293:G304))</f>
        <v>16283433</v>
      </c>
      <c r="H1019" s="12">
        <f t="shared" si="295"/>
        <v>1.9508346919227659</v>
      </c>
      <c r="I1019" s="12">
        <f t="shared" si="296"/>
        <v>36.808307310888743</v>
      </c>
      <c r="J1019" s="12">
        <f t="shared" si="297"/>
        <v>1.7040329632944755</v>
      </c>
      <c r="K1019" s="31">
        <f t="shared" si="298"/>
        <v>42.646481766820756</v>
      </c>
    </row>
    <row r="1020" spans="1:11" x14ac:dyDescent="0.2">
      <c r="A1020" t="str">
        <f t="shared" si="291"/>
        <v>YE Mar-12</v>
      </c>
      <c r="B1020">
        <f t="shared" si="292"/>
        <v>3234</v>
      </c>
      <c r="C1020" s="1">
        <f t="shared" si="293"/>
        <v>138417.75</v>
      </c>
      <c r="D1020" s="1">
        <f t="shared" si="294"/>
        <v>50656832</v>
      </c>
      <c r="E1020" s="10">
        <f>IF(OR(E294="C",E295="C",E296="C",E297="C",E298="C",E299="C",E300="C",E301="C",E302="C",E303="C",E304="C",E305="C"),"C",SUM(E294:E305))</f>
        <v>18628586</v>
      </c>
      <c r="F1020" s="10">
        <f>IF(OR(F294="C",F295="C",F296="C",F297="C",F298="C",F299="C",F300="C",F301="C",F302="C",F303="C",F304="C",F305="C"),"C",SUM(F294:F305))</f>
        <v>31741681</v>
      </c>
      <c r="G1020" s="10">
        <f>IF(OR(G294="C",G295="C",G296="C",G297="C",G298="C",G299="C",G300="C",G301="C",G302="C",G303="C",G304="C",G305="C"),"C",SUM(G294:G305))</f>
        <v>16284495</v>
      </c>
      <c r="H1020" s="12">
        <f t="shared" si="295"/>
        <v>1.9491965209851456</v>
      </c>
      <c r="I1020" s="12">
        <f t="shared" si="296"/>
        <v>36.774084095902403</v>
      </c>
      <c r="J1020" s="12">
        <f t="shared" si="297"/>
        <v>1.7039232607348727</v>
      </c>
      <c r="K1020" s="31">
        <f t="shared" si="298"/>
        <v>42.80078849721707</v>
      </c>
    </row>
    <row r="1021" spans="1:11" x14ac:dyDescent="0.2">
      <c r="A1021" t="str">
        <f t="shared" si="291"/>
        <v>YE Apr-12</v>
      </c>
      <c r="B1021">
        <f t="shared" si="292"/>
        <v>3224</v>
      </c>
      <c r="C1021" s="1">
        <f t="shared" si="293"/>
        <v>138482.41666666666</v>
      </c>
      <c r="D1021" s="1">
        <f t="shared" si="294"/>
        <v>50680112</v>
      </c>
      <c r="E1021" s="10">
        <f>IF(OR(E295="C",E296="C",E297="C",E298="C",E299="C",E300="C",E301="C",E302="C",E303="C",E304="C",E305="C",E306="C"),"C",SUM(E295:E306))</f>
        <v>18576763</v>
      </c>
      <c r="F1021" s="10">
        <f>IF(OR(F295="C",F296="C",F297="C",F298="C",F299="C",F300="C",F301="C",F302="C",F303="C",F304="C",F305="C",F306="C"),"C",SUM(F295:F306))</f>
        <v>31685042</v>
      </c>
      <c r="G1021" s="10">
        <f>IF(OR(G295="C",G296="C",G297="C",G298="C",G299="C",G300="C",G301="C",G302="C",G303="C",G304="C",G305="C",G306="C"),"C",SUM(G295:G306))</f>
        <v>16279799</v>
      </c>
      <c r="H1021" s="12">
        <f t="shared" si="295"/>
        <v>1.9462796807257878</v>
      </c>
      <c r="I1021" s="12">
        <f t="shared" si="296"/>
        <v>36.65493675309952</v>
      </c>
      <c r="J1021" s="12">
        <f t="shared" si="297"/>
        <v>1.7056277242703695</v>
      </c>
      <c r="K1021" s="31">
        <f t="shared" si="298"/>
        <v>42.953603184449953</v>
      </c>
    </row>
    <row r="1022" spans="1:11" x14ac:dyDescent="0.2">
      <c r="A1022" t="str">
        <f t="shared" si="291"/>
        <v>YE May-12</v>
      </c>
      <c r="B1022">
        <f t="shared" si="292"/>
        <v>3164</v>
      </c>
      <c r="C1022" s="1">
        <f t="shared" si="293"/>
        <v>138521.25</v>
      </c>
      <c r="D1022" s="1">
        <f t="shared" si="294"/>
        <v>50694558</v>
      </c>
      <c r="E1022" s="10">
        <f>IF(OR(E296="C",E297="C",E298="C",E299="C",E300="C",E301="C",E302="C",E303="C",E304="C",E305="C",E306="C",E307="C"),"C",SUM(E296:E307))</f>
        <v>18559595</v>
      </c>
      <c r="F1022" s="10">
        <f>IF(OR(F296="C",F297="C",F298="C",F299="C",F300="C",F301="C",F302="C",F303="C",F304="C",F305="C",F306="C",F307="C"),"C",SUM(F296:F307))</f>
        <v>31679426</v>
      </c>
      <c r="G1022" s="10">
        <f>IF(OR(G296="C",G297="C",G298="C",G299="C",G300="C",G301="C",G302="C",G303="C",G304="C",G305="C",G306="C",G307="C"),"C",SUM(G296:G307))</f>
        <v>16283994</v>
      </c>
      <c r="H1022" s="12">
        <f t="shared" si="295"/>
        <v>1.9454334114836938</v>
      </c>
      <c r="I1022" s="12">
        <f t="shared" si="296"/>
        <v>36.610625937403377</v>
      </c>
      <c r="J1022" s="12">
        <f t="shared" si="297"/>
        <v>1.7069028715335652</v>
      </c>
      <c r="K1022" s="31">
        <f t="shared" si="298"/>
        <v>43.780420353982301</v>
      </c>
    </row>
    <row r="1023" spans="1:11" x14ac:dyDescent="0.2">
      <c r="A1023" t="str">
        <f t="shared" si="291"/>
        <v>YE Jun-12</v>
      </c>
      <c r="B1023">
        <f t="shared" si="292"/>
        <v>3111</v>
      </c>
      <c r="C1023" s="1">
        <f t="shared" si="293"/>
        <v>138613.75</v>
      </c>
      <c r="D1023" s="1">
        <f t="shared" si="294"/>
        <v>50727858</v>
      </c>
      <c r="E1023" s="10">
        <f>IF(OR(E297="C",E298="C",E299="C",E300="C",E301="C",E302="C",E303="C",E304="C",E305="C",E306="C",E307="C",E308="C"),"C",SUM(E297:E308))</f>
        <v>18573239</v>
      </c>
      <c r="F1023" s="10">
        <f>IF(OR(F297="C",F298="C",F299="C",F300="C",F301="C",F302="C",F303="C",F304="C",F305="C",F306="C",F307="C",F308="C"),"C",SUM(F297:F308))</f>
        <v>31751633</v>
      </c>
      <c r="G1023" s="10">
        <f>IF(OR(G297="C",G298="C",G299="C",G300="C",G301="C",G302="C",G303="C",G304="C",G305="C",G306="C",G307="C",G308="C"),"C",SUM(G297:G308))</f>
        <v>16316127</v>
      </c>
      <c r="H1023" s="12">
        <f t="shared" si="295"/>
        <v>1.9460275713715638</v>
      </c>
      <c r="I1023" s="12">
        <f t="shared" si="296"/>
        <v>36.613489574111327</v>
      </c>
      <c r="J1023" s="12">
        <f t="shared" si="297"/>
        <v>1.709536661860648</v>
      </c>
      <c r="K1023" s="31">
        <f t="shared" si="298"/>
        <v>44.556010928961747</v>
      </c>
    </row>
    <row r="1024" spans="1:11" x14ac:dyDescent="0.2">
      <c r="A1024" t="str">
        <f t="shared" si="291"/>
        <v>YE Jul-12</v>
      </c>
      <c r="B1024">
        <f t="shared" si="292"/>
        <v>3091</v>
      </c>
      <c r="C1024" s="1">
        <f t="shared" si="293"/>
        <v>138526.41666666666</v>
      </c>
      <c r="D1024" s="1">
        <f t="shared" si="294"/>
        <v>50695370</v>
      </c>
      <c r="E1024" s="10">
        <f>IF(OR(E298="C",E299="C",E300="C",E301="C",E302="C",E303="C",E304="C",E305="C",E306="C",E307="C",E308="C",E309="C"),"C",SUM(E298:E309))</f>
        <v>18483626</v>
      </c>
      <c r="F1024" s="10">
        <f>IF(OR(F298="C",F299="C",F300="C",F301="C",F302="C",F303="C",F304="C",F305="C",F306="C",F307="C",F308="C",F309="C"),"C",SUM(F298:F309))</f>
        <v>31600917</v>
      </c>
      <c r="G1024" s="10">
        <f>IF(OR(G298="C",G299="C",G300="C",G301="C",G302="C",G303="C",G304="C",G305="C",G306="C",G307="C",G308="C",G309="C"),"C",SUM(G298:G309))</f>
        <v>16246426</v>
      </c>
      <c r="H1024" s="12">
        <f t="shared" si="295"/>
        <v>1.9450996176020499</v>
      </c>
      <c r="I1024" s="12">
        <f t="shared" si="296"/>
        <v>36.460185614583736</v>
      </c>
      <c r="J1024" s="12">
        <f t="shared" si="297"/>
        <v>1.7096708730202612</v>
      </c>
      <c r="K1024" s="31">
        <f t="shared" si="298"/>
        <v>44.816051978863364</v>
      </c>
    </row>
    <row r="1025" spans="1:11" x14ac:dyDescent="0.2">
      <c r="A1025" t="str">
        <f t="shared" si="291"/>
        <v>YE Aug-12</v>
      </c>
      <c r="B1025">
        <f t="shared" si="292"/>
        <v>3090</v>
      </c>
      <c r="C1025" s="1">
        <f t="shared" si="293"/>
        <v>138425.16666666666</v>
      </c>
      <c r="D1025" s="1">
        <f t="shared" si="294"/>
        <v>50657705</v>
      </c>
      <c r="E1025" s="10">
        <f>IF(OR(E299="C",E300="C",E301="C",E302="C",E303="C",E304="C",E305="C",E306="C",E307="C",E308="C",E309="C",E310="C"),"C",SUM(E299:E310))</f>
        <v>18355790</v>
      </c>
      <c r="F1025" s="10">
        <f>IF(OR(F299="C",F300="C",F301="C",F302="C",F303="C",F304="C",F305="C",F306="C",F307="C",F308="C",F309="C",F310="C"),"C",SUM(F299:F310))</f>
        <v>31398542</v>
      </c>
      <c r="G1025" s="10">
        <f>IF(OR(G299="C",G300="C",G301="C",G302="C",G303="C",G304="C",G305="C",G306="C",G307="C",G308="C",G309="C",G310="C"),"C",SUM(G299:G310))</f>
        <v>16158977</v>
      </c>
      <c r="H1025" s="12">
        <f t="shared" si="295"/>
        <v>1.9431020911781729</v>
      </c>
      <c r="I1025" s="12">
        <f t="shared" si="296"/>
        <v>36.234941950094267</v>
      </c>
      <c r="J1025" s="12">
        <f t="shared" si="297"/>
        <v>1.7105524741784472</v>
      </c>
      <c r="K1025" s="31">
        <f t="shared" si="298"/>
        <v>44.797788565264291</v>
      </c>
    </row>
    <row r="1026" spans="1:11" x14ac:dyDescent="0.2">
      <c r="A1026" t="str">
        <f t="shared" si="291"/>
        <v>YE Sep-12</v>
      </c>
      <c r="B1026">
        <f t="shared" si="292"/>
        <v>3155</v>
      </c>
      <c r="C1026" s="1">
        <f t="shared" si="293"/>
        <v>138194</v>
      </c>
      <c r="D1026" s="1">
        <f t="shared" si="294"/>
        <v>50574485</v>
      </c>
      <c r="E1026" s="10">
        <f>IF(OR(E300="C",E301="C",E302="C",E303="C",E304="C",E305="C",E306="C",E307="C",E308="C",E309="C",E310="C",E311="C"),"C",SUM(E300:E311))</f>
        <v>18291118</v>
      </c>
      <c r="F1026" s="10">
        <f>IF(OR(F300="C",F301="C",F302="C",F303="C",F304="C",F305="C",F306="C",F307="C",F308="C",F309="C",F310="C",F311="C"),"C",SUM(F300:F311))</f>
        <v>31320227</v>
      </c>
      <c r="G1026" s="10">
        <f>IF(OR(G300="C",G301="C",G302="C",G303="C",G304="C",G305="C",G306="C",G307="C",G308="C",G309="C",G310="C",G311="C"),"C",SUM(G300:G311))</f>
        <v>16094514</v>
      </c>
      <c r="H1026" s="12">
        <f t="shared" si="295"/>
        <v>1.9460188111303018</v>
      </c>
      <c r="I1026" s="12">
        <f t="shared" si="296"/>
        <v>36.166691563937825</v>
      </c>
      <c r="J1026" s="12">
        <f t="shared" si="297"/>
        <v>1.712318897073432</v>
      </c>
      <c r="K1026" s="31">
        <f t="shared" si="298"/>
        <v>43.80158478605388</v>
      </c>
    </row>
    <row r="1027" spans="1:11" x14ac:dyDescent="0.2">
      <c r="A1027" t="str">
        <f t="shared" si="291"/>
        <v>YE Oct-12</v>
      </c>
      <c r="B1027">
        <f t="shared" si="292"/>
        <v>3202</v>
      </c>
      <c r="C1027" s="1">
        <f t="shared" si="293"/>
        <v>138159.83333333334</v>
      </c>
      <c r="D1027" s="1">
        <f t="shared" si="294"/>
        <v>50561775</v>
      </c>
      <c r="E1027" s="10">
        <f>IF(OR(E301="C",E302="C",E303="C",E304="C",E305="C",E306="C",E307="C",E308="C",E309="C",E310="C",E311="C",E312="C"),"C",SUM(E301:E312))</f>
        <v>18308817</v>
      </c>
      <c r="F1027" s="10">
        <f>IF(OR(F301="C",F302="C",F303="C",F304="C",F305="C",F306="C",F307="C",F308="C",F309="C",F310="C",F311="C",F312="C"),"C",SUM(F301:F312))</f>
        <v>31402138</v>
      </c>
      <c r="G1027" s="10">
        <f>IF(OR(G301="C",G302="C",G303="C",G304="C",G305="C",G306="C",G307="C",G308="C",G309="C",G310="C",G311="C",G312="C"),"C",SUM(G301:G312))</f>
        <v>16145318</v>
      </c>
      <c r="H1027" s="12">
        <f t="shared" si="295"/>
        <v>1.9449686899942138</v>
      </c>
      <c r="I1027" s="12">
        <f t="shared" si="296"/>
        <v>36.21078769485446</v>
      </c>
      <c r="J1027" s="12">
        <f t="shared" si="297"/>
        <v>1.7151374662819558</v>
      </c>
      <c r="K1027" s="31">
        <f t="shared" si="298"/>
        <v>43.147980428898606</v>
      </c>
    </row>
    <row r="1028" spans="1:11" x14ac:dyDescent="0.2">
      <c r="A1028" t="str">
        <f t="shared" si="291"/>
        <v>YE Nov-12</v>
      </c>
      <c r="B1028">
        <f t="shared" si="292"/>
        <v>3213</v>
      </c>
      <c r="C1028" s="1">
        <f t="shared" si="293"/>
        <v>138120.75</v>
      </c>
      <c r="D1028" s="1">
        <f t="shared" si="294"/>
        <v>50547705</v>
      </c>
      <c r="E1028" s="10">
        <f>IF(OR(E302="C",E303="C",E304="C",E305="C",E306="C",E307="C",E308="C",E309="C",E310="C",E311="C",E312="C",E313="C"),"C",SUM(E302:E313))</f>
        <v>18267962</v>
      </c>
      <c r="F1028" s="10">
        <f>IF(OR(F302="C",F303="C",F304="C",F305="C",F306="C",F307="C",F308="C",F309="C",F310="C",F311="C",F312="C",F313="C"),"C",SUM(F302:F313))</f>
        <v>31369028</v>
      </c>
      <c r="G1028" s="10">
        <f>IF(OR(G302="C",G303="C",G304="C",G305="C",G306="C",G307="C",G308="C",G309="C",G310="C",G311="C",G312="C",G313="C"),"C",SUM(G302:G313))</f>
        <v>16119079</v>
      </c>
      <c r="H1028" s="12">
        <f t="shared" si="295"/>
        <v>1.9460806662713173</v>
      </c>
      <c r="I1028" s="12">
        <f t="shared" si="296"/>
        <v>36.14004236196282</v>
      </c>
      <c r="J1028" s="12">
        <f t="shared" si="297"/>
        <v>1.7171607867369114</v>
      </c>
      <c r="K1028" s="31">
        <f t="shared" si="298"/>
        <v>42.988095238095241</v>
      </c>
    </row>
    <row r="1029" spans="1:11" x14ac:dyDescent="0.2">
      <c r="A1029" t="str">
        <f t="shared" si="291"/>
        <v>YE Dec-12</v>
      </c>
      <c r="B1029">
        <f t="shared" si="292"/>
        <v>3214</v>
      </c>
      <c r="C1029" s="1">
        <f t="shared" si="293"/>
        <v>138086.33333333334</v>
      </c>
      <c r="D1029" s="1">
        <f t="shared" si="294"/>
        <v>50534902</v>
      </c>
      <c r="E1029" s="10">
        <f>IF(OR(E303="C",E304="C",E305="C",E306="C",E307="C",E308="C",E309="C",E310="C",E311="C",E312="C",E313="C",E314="C"),"C",SUM(E303:E314))</f>
        <v>18289756</v>
      </c>
      <c r="F1029" s="10">
        <f>IF(OR(F303="C",F304="C",F305="C",F306="C",F307="C",F308="C",F309="C",F310="C",F311="C",F312="C",F313="C",F314="C"),"C",SUM(F303:F314))</f>
        <v>31438012</v>
      </c>
      <c r="G1029" s="10">
        <f>IF(OR(G303="C",G304="C",G305="C",G306="C",G307="C",G308="C",G309="C",G310="C",G311="C",G312="C",G313="C",G314="C"),"C",SUM(G303:G314))</f>
        <v>16159350</v>
      </c>
      <c r="H1029" s="12">
        <f t="shared" si="295"/>
        <v>1.9454997880484055</v>
      </c>
      <c r="I1029" s="12">
        <f t="shared" si="296"/>
        <v>36.192325058827656</v>
      </c>
      <c r="J1029" s="12">
        <f t="shared" si="297"/>
        <v>1.7188863536506447</v>
      </c>
      <c r="K1029" s="31">
        <f t="shared" si="298"/>
        <v>42.96401161584734</v>
      </c>
    </row>
    <row r="1030" spans="1:11" x14ac:dyDescent="0.2">
      <c r="A1030" t="str">
        <f t="shared" si="291"/>
        <v>YE Jan-13</v>
      </c>
      <c r="B1030">
        <f t="shared" si="292"/>
        <v>3229</v>
      </c>
      <c r="C1030" s="1">
        <f t="shared" si="293"/>
        <v>138028.16666666666</v>
      </c>
      <c r="D1030" s="1">
        <f t="shared" si="294"/>
        <v>50513264</v>
      </c>
      <c r="E1030" s="10">
        <f>IF(OR(E304="C",E305="C",E306="C",E307="C",E308="C",E309="C",E310="C",E311="C",E312="C",E313="C",E314="C",E315="C"),"C",SUM(E304:E315))</f>
        <v>18283905</v>
      </c>
      <c r="F1030" s="10">
        <f>IF(OR(F304="C",F305="C",F306="C",F307="C",F308="C",F309="C",F310="C",F311="C",F312="C",F313="C",F314="C",F315="C"),"C",SUM(F304:F315))</f>
        <v>31429745</v>
      </c>
      <c r="G1030" s="10">
        <f>IF(OR(G304="C",G305="C",G306="C",G307="C",G308="C",G309="C",G310="C",G311="C",G312="C",G313="C",G314="C",G315="C"),"C",SUM(G304:G315))</f>
        <v>16113539</v>
      </c>
      <c r="H1030" s="12">
        <f t="shared" si="295"/>
        <v>1.9505178223107908</v>
      </c>
      <c r="I1030" s="12">
        <f t="shared" si="296"/>
        <v>36.196245405959118</v>
      </c>
      <c r="J1030" s="12">
        <f t="shared" si="297"/>
        <v>1.7189842651227951</v>
      </c>
      <c r="K1030" s="31">
        <f t="shared" si="298"/>
        <v>42.746412718075767</v>
      </c>
    </row>
    <row r="1031" spans="1:11" x14ac:dyDescent="0.2">
      <c r="A1031" t="str">
        <f t="shared" si="291"/>
        <v>YE Feb-13</v>
      </c>
      <c r="B1031">
        <f t="shared" si="292"/>
        <v>3225</v>
      </c>
      <c r="C1031" s="1">
        <f t="shared" si="293"/>
        <v>137965.41666666666</v>
      </c>
      <c r="D1031" s="1">
        <f t="shared" si="294"/>
        <v>50350979</v>
      </c>
      <c r="E1031" s="10">
        <f>IF(OR(E305="C",E306="C",E307="C",E308="C",E309="C",E310="C",E311="C",E312="C",E313="C",E314="C",E315="C",E316="C"),"C",SUM(E305:E316))</f>
        <v>18272458</v>
      </c>
      <c r="F1031" s="10">
        <f>IF(OR(F305="C",F306="C",F307="C",F308="C",F309="C",F310="C",F311="C",F312="C",F313="C",F314="C",F315="C",F316="C"),"C",SUM(F305:F316))</f>
        <v>31478473</v>
      </c>
      <c r="G1031" s="10">
        <f>IF(OR(G305="C",G306="C",G307="C",G308="C",G309="C",G310="C",G311="C",G312="C",G313="C",G314="C",G315="C",G316="C"),"C",SUM(G305:G316))</f>
        <v>16133197</v>
      </c>
      <c r="H1031" s="12">
        <f t="shared" si="295"/>
        <v>1.9511615087821714</v>
      </c>
      <c r="I1031" s="12">
        <f t="shared" si="296"/>
        <v>36.290174218856798</v>
      </c>
      <c r="J1031" s="12">
        <f t="shared" si="297"/>
        <v>1.722727889154267</v>
      </c>
      <c r="K1031" s="31">
        <f t="shared" si="298"/>
        <v>42.779974160206713</v>
      </c>
    </row>
    <row r="1032" spans="1:11" x14ac:dyDescent="0.2">
      <c r="A1032" t="str">
        <f t="shared" si="291"/>
        <v>YE Mar-13</v>
      </c>
      <c r="B1032">
        <f t="shared" si="292"/>
        <v>3223</v>
      </c>
      <c r="C1032" s="1">
        <f t="shared" si="293"/>
        <v>137917.83333333334</v>
      </c>
      <c r="D1032" s="1">
        <f t="shared" si="294"/>
        <v>50333278</v>
      </c>
      <c r="E1032" s="10">
        <f>IF(OR(E306="C",E307="C",E308="C",E309="C",E310="C",E311="C",E312="C",E313="C",E314="C",E315="C",E316="C",E317="C"),"C",SUM(E306:E317))</f>
        <v>18414623</v>
      </c>
      <c r="F1032" s="10">
        <f>IF(OR(F306="C",F307="C",F308="C",F309="C",F310="C",F311="C",F312="C",F313="C",F314="C",F315="C",F316="C",F317="C"),"C",SUM(F306:F317))</f>
        <v>31805778</v>
      </c>
      <c r="G1032" s="10">
        <f>IF(OR(G306="C",G307="C",G308="C",G309="C",G310="C",G311="C",G312="C",G313="C",G314="C",G315="C",G316="C",G317="C"),"C",SUM(G306:G317))</f>
        <v>16263231</v>
      </c>
      <c r="H1032" s="12">
        <f t="shared" si="295"/>
        <v>1.9556862962839303</v>
      </c>
      <c r="I1032" s="12">
        <f t="shared" si="296"/>
        <v>36.585383928302861</v>
      </c>
      <c r="J1032" s="12">
        <f t="shared" si="297"/>
        <v>1.7272022348760547</v>
      </c>
      <c r="K1032" s="31">
        <f t="shared" si="298"/>
        <v>42.791757162064336</v>
      </c>
    </row>
    <row r="1033" spans="1:11" x14ac:dyDescent="0.2">
      <c r="A1033" t="str">
        <f t="shared" si="291"/>
        <v>YE Apr-13</v>
      </c>
      <c r="B1033">
        <f t="shared" si="292"/>
        <v>3209</v>
      </c>
      <c r="C1033" s="1">
        <f t="shared" si="293"/>
        <v>137853.08333333334</v>
      </c>
      <c r="D1033" s="1">
        <f t="shared" si="294"/>
        <v>50309968</v>
      </c>
      <c r="E1033" s="10">
        <f>IF(OR(E307="C",E308="C",E309="C",E310="C",E311="C",E312="C",E313="C",E314="C",E315="C",E316="C",E317="C",E318="C"),"C",SUM(E307:E318))</f>
        <v>18434522</v>
      </c>
      <c r="F1033" s="10">
        <f>IF(OR(F307="C",F308="C",F309="C",F310="C",F311="C",F312="C",F313="C",F314="C",F315="C",F316="C",F317="C",F318="C"),"C",SUM(F307:F318))</f>
        <v>31772343</v>
      </c>
      <c r="G1033" s="10">
        <f>IF(OR(G307="C",G308="C",G309="C",G310="C",G311="C",G312="C",G313="C",G314="C",G315="C",G316="C",G317="C",G318="C"),"C",SUM(G307:G318))</f>
        <v>16244310</v>
      </c>
      <c r="H1033" s="12">
        <f t="shared" si="295"/>
        <v>1.9559059756924118</v>
      </c>
      <c r="I1033" s="12">
        <f t="shared" si="296"/>
        <v>36.641887746778131</v>
      </c>
      <c r="J1033" s="12">
        <f t="shared" si="297"/>
        <v>1.7235241033100832</v>
      </c>
      <c r="K1033" s="31">
        <f t="shared" si="298"/>
        <v>42.958268411758596</v>
      </c>
    </row>
    <row r="1034" spans="1:11" x14ac:dyDescent="0.2">
      <c r="A1034" t="str">
        <f t="shared" si="291"/>
        <v>YE May-13</v>
      </c>
      <c r="B1034">
        <f t="shared" si="292"/>
        <v>3156</v>
      </c>
      <c r="C1034" s="1">
        <f t="shared" si="293"/>
        <v>137901.08333333334</v>
      </c>
      <c r="D1034" s="1">
        <f t="shared" si="294"/>
        <v>50327824</v>
      </c>
      <c r="E1034" s="10">
        <f>IF(OR(E308="C",E309="C",E310="C",E311="C",E312="C",E313="C",E314="C",E315="C",E316="C",E317="C",E318="C",E319="C"),"C",SUM(E308:E319))</f>
        <v>18508161</v>
      </c>
      <c r="F1034" s="10">
        <f>IF(OR(F308="C",F309="C",F310="C",F311="C",F312="C",F313="C",F314="C",F315="C",F316="C",F317="C",F318="C",F319="C"),"C",SUM(F308:F319))</f>
        <v>31923279</v>
      </c>
      <c r="G1034" s="10">
        <f>IF(OR(G308="C",G309="C",G310="C",G311="C",G312="C",G313="C",G314="C",G315="C",G316="C",G317="C",G318="C",G319="C"),"C",SUM(G308:G319))</f>
        <v>16340349</v>
      </c>
      <c r="H1034" s="12">
        <f t="shared" si="295"/>
        <v>1.9536473180591185</v>
      </c>
      <c r="I1034" s="12">
        <f t="shared" si="296"/>
        <v>36.775206096730905</v>
      </c>
      <c r="J1034" s="12">
        <f t="shared" si="297"/>
        <v>1.7248217691644243</v>
      </c>
      <c r="K1034" s="31">
        <f t="shared" si="298"/>
        <v>43.694893324883822</v>
      </c>
    </row>
    <row r="1035" spans="1:11" x14ac:dyDescent="0.2">
      <c r="A1035" t="str">
        <f t="shared" si="291"/>
        <v>YE Jun-13</v>
      </c>
      <c r="B1035">
        <f t="shared" si="292"/>
        <v>3118</v>
      </c>
      <c r="C1035" s="1">
        <f t="shared" si="293"/>
        <v>137955.75</v>
      </c>
      <c r="D1035" s="1">
        <f t="shared" si="294"/>
        <v>50347504</v>
      </c>
      <c r="E1035" s="10">
        <f>IF(OR(E309="C",E310="C",E311="C",E312="C",E313="C",E314="C",E315="C",E316="C",E317="C",E318="C",E319="C",E320="C"),"C",SUM(E309:E320))</f>
        <v>18544718</v>
      </c>
      <c r="F1035" s="10">
        <f>IF(OR(F309="C",F310="C",F311="C",F312="C",F313="C",F314="C",F315="C",F316="C",F317="C",F318="C",F319="C",F320="C"),"C",SUM(F309:F320))</f>
        <v>31969497</v>
      </c>
      <c r="G1035" s="10">
        <f>IF(OR(G309="C",G310="C",G311="C",G312="C",G313="C",G314="C",G315="C",G316="C",G317="C",G318="C",G319="C",G320="C"),"C",SUM(G309:G320))</f>
        <v>16359083</v>
      </c>
      <c r="H1035" s="12">
        <f t="shared" si="295"/>
        <v>1.9542352710112174</v>
      </c>
      <c r="I1035" s="12">
        <f t="shared" si="296"/>
        <v>36.833440640870698</v>
      </c>
      <c r="J1035" s="12">
        <f t="shared" si="297"/>
        <v>1.7239138928939226</v>
      </c>
      <c r="K1035" s="31">
        <f t="shared" si="298"/>
        <v>44.244948685054524</v>
      </c>
    </row>
    <row r="1036" spans="1:11" x14ac:dyDescent="0.2">
      <c r="A1036" t="str">
        <f t="shared" si="291"/>
        <v>YE Jul-13</v>
      </c>
      <c r="B1036">
        <f t="shared" si="292"/>
        <v>3100</v>
      </c>
      <c r="C1036" s="1">
        <f t="shared" si="293"/>
        <v>137987.08333333334</v>
      </c>
      <c r="D1036" s="1">
        <f t="shared" si="294"/>
        <v>50359160</v>
      </c>
      <c r="E1036" s="10">
        <f>IF(OR(E310="C",E311="C",E312="C",E313="C",E314="C",E315="C",E316="C",E317="C",E318="C",E319="C",E320="C",E321="C"),"C",SUM(E310:E321))</f>
        <v>18643911</v>
      </c>
      <c r="F1036" s="10">
        <f>IF(OR(F310="C",F311="C",F312="C",F313="C",F314="C",F315="C",F316="C",F317="C",F318="C",F319="C",F320="C",F321="C"),"C",SUM(F310:F321))</f>
        <v>32138690</v>
      </c>
      <c r="G1036" s="10">
        <f>IF(OR(G310="C",G311="C",G312="C",G313="C",G314="C",G315="C",G316="C",G317="C",G318="C",G319="C",G320="C",G321="C"),"C",SUM(G310:G321))</f>
        <v>16442907</v>
      </c>
      <c r="H1036" s="12">
        <f t="shared" si="295"/>
        <v>1.9545625356878804</v>
      </c>
      <c r="I1036" s="12">
        <f t="shared" si="296"/>
        <v>37.02188638571414</v>
      </c>
      <c r="J1036" s="12">
        <f t="shared" si="297"/>
        <v>1.7238169609370051</v>
      </c>
      <c r="K1036" s="31">
        <f t="shared" si="298"/>
        <v>44.511962365591401</v>
      </c>
    </row>
    <row r="1037" spans="1:11" x14ac:dyDescent="0.2">
      <c r="A1037" t="str">
        <f t="shared" si="291"/>
        <v>YE Aug-13</v>
      </c>
      <c r="B1037">
        <f t="shared" si="292"/>
        <v>3098</v>
      </c>
      <c r="C1037" s="1">
        <f t="shared" si="293"/>
        <v>138007.91666666666</v>
      </c>
      <c r="D1037" s="1">
        <f t="shared" si="294"/>
        <v>50366910</v>
      </c>
      <c r="E1037" s="10">
        <f>IF(OR(E311="C",E312="C",E313="C",E314="C",E315="C",E316="C",E317="C",E318="C",E319="C",E320="C",E321="C",E322="C"),"C",SUM(E311:E322))</f>
        <v>18726232</v>
      </c>
      <c r="F1037" s="10">
        <f>IF(OR(F311="C",F312="C",F313="C",F314="C",F315="C",F316="C",F317="C",F318="C",F319="C",F320="C",F321="C",F322="C"),"C",SUM(F311:F322))</f>
        <v>32283162</v>
      </c>
      <c r="G1037" s="10">
        <f>IF(OR(G311="C",G312="C",G313="C",G314="C",G315="C",G316="C",G317="C",G318="C",G319="C",G320="C",G321="C",G322="C"),"C",SUM(G311:G322))</f>
        <v>16508515</v>
      </c>
      <c r="H1037" s="12">
        <f t="shared" si="295"/>
        <v>1.955546092425636</v>
      </c>
      <c r="I1037" s="12">
        <f t="shared" si="296"/>
        <v>37.179632421365532</v>
      </c>
      <c r="J1037" s="12">
        <f t="shared" si="297"/>
        <v>1.723953970024509</v>
      </c>
      <c r="K1037" s="31">
        <f t="shared" si="298"/>
        <v>44.547423068646438</v>
      </c>
    </row>
    <row r="1038" spans="1:11" x14ac:dyDescent="0.2">
      <c r="A1038" t="str">
        <f t="shared" si="291"/>
        <v>YE Sep-13</v>
      </c>
      <c r="B1038">
        <f t="shared" si="292"/>
        <v>3151</v>
      </c>
      <c r="C1038" s="1">
        <f t="shared" si="293"/>
        <v>138033.83333333334</v>
      </c>
      <c r="D1038" s="1">
        <f t="shared" si="294"/>
        <v>50376240</v>
      </c>
      <c r="E1038" s="10">
        <f>IF(OR(E312="C",E313="C",E314="C",E315="C",E316="C",E317="C",E318="C",E319="C",E320="C",E321="C",E322="C",E323="C"),"C",SUM(E312:E323))</f>
        <v>18789858</v>
      </c>
      <c r="F1038" s="10">
        <f>IF(OR(F312="C",F313="C",F314="C",F315="C",F316="C",F317="C",F318="C",F319="C",F320="C",F321="C",F322="C",F323="C"),"C",SUM(F312:F323))</f>
        <v>32386766</v>
      </c>
      <c r="G1038" s="10">
        <f>IF(OR(G312="C",G313="C",G314="C",G315="C",G316="C",G317="C",G318="C",G319="C",G320="C",G321="C",G322="C",G323="C"),"C",SUM(G312:G323))</f>
        <v>16542295</v>
      </c>
      <c r="H1038" s="12">
        <f t="shared" si="295"/>
        <v>1.9578157686100992</v>
      </c>
      <c r="I1038" s="12">
        <f t="shared" si="296"/>
        <v>37.299048122686408</v>
      </c>
      <c r="J1038" s="12">
        <f t="shared" si="297"/>
        <v>1.7236301626121922</v>
      </c>
      <c r="K1038" s="31">
        <f t="shared" si="298"/>
        <v>43.806357770020099</v>
      </c>
    </row>
    <row r="1039" spans="1:11" x14ac:dyDescent="0.2">
      <c r="A1039" t="str">
        <f t="shared" si="291"/>
        <v>YE Oct-13</v>
      </c>
      <c r="B1039">
        <f t="shared" si="292"/>
        <v>3189</v>
      </c>
      <c r="C1039" s="1">
        <f t="shared" si="293"/>
        <v>138094.5</v>
      </c>
      <c r="D1039" s="1">
        <f t="shared" si="294"/>
        <v>50398808</v>
      </c>
      <c r="E1039" s="10">
        <f>IF(OR(E313="C",E314="C",E315="C",E316="C",E317="C",E318="C",E319="C",E320="C",E321="C",E322="C",E323="C",E324="C"),"C",SUM(E313:E324))</f>
        <v>18834205</v>
      </c>
      <c r="F1039" s="10">
        <f>IF(OR(F313="C",F314="C",F315="C",F316="C",F317="C",F318="C",F319="C",F320="C",F321="C",F322="C",F323="C",F324="C"),"C",SUM(F313:F324))</f>
        <v>32425076</v>
      </c>
      <c r="G1039" s="10">
        <f>IF(OR(G313="C",G314="C",G315="C",G316="C",G317="C",G318="C",G319="C",G320="C",G321="C",G322="C",G323="C",G324="C"),"C",SUM(G313:G324))</f>
        <v>16550998</v>
      </c>
      <c r="H1039" s="12">
        <f t="shared" si="295"/>
        <v>1.9591009557248451</v>
      </c>
      <c r="I1039" s="12">
        <f t="shared" si="296"/>
        <v>37.370338203236869</v>
      </c>
      <c r="J1039" s="12">
        <f t="shared" si="297"/>
        <v>1.7216057699276397</v>
      </c>
      <c r="K1039" s="31">
        <f t="shared" si="298"/>
        <v>43.303386641580431</v>
      </c>
    </row>
    <row r="1040" spans="1:11" x14ac:dyDescent="0.2">
      <c r="A1040" t="str">
        <f t="shared" si="291"/>
        <v>YE Nov-13</v>
      </c>
      <c r="B1040">
        <f t="shared" si="292"/>
        <v>3205</v>
      </c>
      <c r="C1040" s="1">
        <f t="shared" si="293"/>
        <v>138189.16666666666</v>
      </c>
      <c r="D1040" s="1">
        <f t="shared" si="294"/>
        <v>50432888</v>
      </c>
      <c r="E1040" s="10">
        <f>IF(OR(E314="C",E315="C",E316="C",E317="C",E318="C",E319="C",E320="C",E321="C",E322="C",E323="C",E324="C",E325="C"),"C",SUM(E314:E325))</f>
        <v>18952201</v>
      </c>
      <c r="F1040" s="10">
        <f>IF(OR(F314="C",F315="C",F316="C",F317="C",F318="C",F319="C",F320="C",F321="C",F322="C",F323="C",F324="C",F325="C"),"C",SUM(F314:F325))</f>
        <v>32600248</v>
      </c>
      <c r="G1040" s="10">
        <f>IF(OR(G314="C",G315="C",G316="C",G317="C",G318="C",G319="C",G320="C",G321="C",G322="C",G323="C",G324="C",G325="C"),"C",SUM(G314:G325))</f>
        <v>16614358</v>
      </c>
      <c r="H1040" s="12">
        <f t="shared" si="295"/>
        <v>1.962173199831134</v>
      </c>
      <c r="I1040" s="12">
        <f t="shared" si="296"/>
        <v>37.579051590303536</v>
      </c>
      <c r="J1040" s="12">
        <f t="shared" si="297"/>
        <v>1.7201299205300746</v>
      </c>
      <c r="K1040" s="31">
        <f t="shared" si="298"/>
        <v>43.11674466978679</v>
      </c>
    </row>
    <row r="1041" spans="1:11" x14ac:dyDescent="0.2">
      <c r="A1041" t="str">
        <f t="shared" si="291"/>
        <v>YE Dec-13</v>
      </c>
      <c r="B1041">
        <f t="shared" si="292"/>
        <v>3228</v>
      </c>
      <c r="C1041" s="1">
        <f t="shared" si="293"/>
        <v>138304.5</v>
      </c>
      <c r="D1041" s="1">
        <f t="shared" si="294"/>
        <v>50475792</v>
      </c>
      <c r="E1041" s="10">
        <f>IF(OR(E315="C",E316="C",E317="C",E318="C",E319="C",E320="C",E321="C",E322="C",E323="C",E324="C",E325="C",E326="C"),"C",SUM(E315:E326))</f>
        <v>19042020</v>
      </c>
      <c r="F1041" s="10">
        <f>IF(OR(F315="C",F316="C",F317="C",F318="C",F319="C",F320="C",F321="C",F322="C",F323="C",F324="C",F325="C",F326="C"),"C",SUM(F315:F326))</f>
        <v>32709648</v>
      </c>
      <c r="G1041" s="10">
        <f>IF(OR(G315="C",G316="C",G317="C",G318="C",G319="C",G320="C",G321="C",G322="C",G323="C",G324="C",G325="C",G326="C"),"C",SUM(G315:G326))</f>
        <v>16649290</v>
      </c>
      <c r="H1041" s="12">
        <f t="shared" si="295"/>
        <v>1.9646272003190526</v>
      </c>
      <c r="I1041" s="12">
        <f t="shared" si="296"/>
        <v>37.725054418165442</v>
      </c>
      <c r="J1041" s="12">
        <f t="shared" si="297"/>
        <v>1.7177614559799854</v>
      </c>
      <c r="K1041" s="31">
        <f t="shared" si="298"/>
        <v>42.845260223048328</v>
      </c>
    </row>
    <row r="1042" spans="1:11" x14ac:dyDescent="0.2">
      <c r="A1042" t="str">
        <f t="shared" si="291"/>
        <v>YE Jan-14</v>
      </c>
      <c r="B1042">
        <f t="shared" si="292"/>
        <v>3218</v>
      </c>
      <c r="C1042" s="1">
        <f t="shared" si="293"/>
        <v>138396.83333333334</v>
      </c>
      <c r="D1042" s="1">
        <f t="shared" si="294"/>
        <v>50510140</v>
      </c>
      <c r="E1042" s="10">
        <f>IF(OR(E316="C",E317="C",E318="C",E319="C",E320="C",E321="C",E322="C",E323="C",E324="C",E325="C",E326="C",E327="C"),"C",SUM(E316:E327))</f>
        <v>19158501</v>
      </c>
      <c r="F1042" s="10">
        <f>IF(OR(F316="C",F317="C",F318="C",F319="C",F320="C",F321="C",F322="C",F323="C",F324="C",F325="C",F326="C",F327="C"),"C",SUM(F316:F327))</f>
        <v>32964018</v>
      </c>
      <c r="G1042" s="10">
        <f>IF(OR(G316="C",G317="C",G318="C",G319="C",G320="C",G321="C",G322="C",G323="C",G324="C",G325="C",G326="C",G327="C"),"C",SUM(G316:G327))</f>
        <v>16723672</v>
      </c>
      <c r="H1042" s="12">
        <f t="shared" si="295"/>
        <v>1.9710992896775301</v>
      </c>
      <c r="I1042" s="12">
        <f t="shared" si="296"/>
        <v>37.930009697062808</v>
      </c>
      <c r="J1042" s="12">
        <f t="shared" si="297"/>
        <v>1.7205948419450978</v>
      </c>
      <c r="K1042" s="31">
        <f t="shared" si="298"/>
        <v>43.007095504454114</v>
      </c>
    </row>
    <row r="1043" spans="1:11" x14ac:dyDescent="0.2">
      <c r="A1043" t="str">
        <f t="shared" si="291"/>
        <v>YE Feb-14</v>
      </c>
      <c r="B1043">
        <f t="shared" si="292"/>
        <v>3216</v>
      </c>
      <c r="C1043" s="1">
        <f t="shared" si="293"/>
        <v>138517.25</v>
      </c>
      <c r="D1043" s="1">
        <f t="shared" si="294"/>
        <v>50550600</v>
      </c>
      <c r="E1043" s="10">
        <f>IF(OR(E317="C",E318="C",E319="C",E320="C",E321="C",E322="C",E323="C",E324="C",E325="C",E326="C",E327="C",E328="C"),"C",SUM(E317:E328))</f>
        <v>19294760</v>
      </c>
      <c r="F1043" s="10">
        <f>IF(OR(F317="C",F318="C",F319="C",F320="C",F321="C",F322="C",F323="C",F324="C",F325="C",F326="C",F327="C",F328="C"),"C",SUM(F317:F328))</f>
        <v>33221314</v>
      </c>
      <c r="G1043" s="10">
        <f>IF(OR(G317="C",G318="C",G319="C",G320="C",G321="C",G322="C",G323="C",G324="C",G325="C",G326="C",G327="C",G328="C"),"C",SUM(G317:G328))</f>
        <v>16812191</v>
      </c>
      <c r="H1043" s="12">
        <f t="shared" si="295"/>
        <v>1.9760252545310721</v>
      </c>
      <c r="I1043" s="12">
        <f t="shared" si="296"/>
        <v>38.169200761217475</v>
      </c>
      <c r="J1043" s="12">
        <f t="shared" si="297"/>
        <v>1.7217790736966927</v>
      </c>
      <c r="K1043" s="31">
        <f t="shared" si="298"/>
        <v>43.071284203980099</v>
      </c>
    </row>
    <row r="1044" spans="1:11" x14ac:dyDescent="0.2">
      <c r="A1044" t="str">
        <f t="shared" si="291"/>
        <v>YE Mar-14</v>
      </c>
      <c r="B1044">
        <f t="shared" si="292"/>
        <v>3212</v>
      </c>
      <c r="C1044" s="1">
        <f t="shared" si="293"/>
        <v>138651.25</v>
      </c>
      <c r="D1044" s="1">
        <f t="shared" si="294"/>
        <v>50600448</v>
      </c>
      <c r="E1044" s="10">
        <f>IF(OR(E318="C",E319="C",E320="C",E321="C",E322="C",E323="C",E324="C",E325="C",E326="C",E327="C",E328="C",E329="C"),"C",SUM(E318:E329))</f>
        <v>19286201</v>
      </c>
      <c r="F1044" s="10">
        <f>IF(OR(F318="C",F319="C",F320="C",F321="C",F322="C",F323="C",F324="C",F325="C",F326="C",F327="C",F328="C",F329="C"),"C",SUM(F318:F329))</f>
        <v>33126810</v>
      </c>
      <c r="G1044" s="10">
        <f>IF(OR(G318="C",G319="C",G320="C",G321="C",G322="C",G323="C",G324="C",G325="C",G326="C",G327="C",G328="C",G329="C"),"C",SUM(G318:G329))</f>
        <v>16723056</v>
      </c>
      <c r="H1044" s="12">
        <f t="shared" si="295"/>
        <v>1.9809064802509782</v>
      </c>
      <c r="I1044" s="12">
        <f t="shared" si="296"/>
        <v>38.114684281056171</v>
      </c>
      <c r="J1044" s="12">
        <f t="shared" si="297"/>
        <v>1.7176430962220086</v>
      </c>
      <c r="K1044" s="31">
        <f t="shared" si="298"/>
        <v>43.166640722291405</v>
      </c>
    </row>
    <row r="1045" spans="1:11" x14ac:dyDescent="0.2">
      <c r="A1045" t="str">
        <f t="shared" si="291"/>
        <v>YE Apr-14</v>
      </c>
      <c r="B1045">
        <f t="shared" si="292"/>
        <v>3206</v>
      </c>
      <c r="C1045" s="1">
        <f t="shared" si="293"/>
        <v>138792.33333333334</v>
      </c>
      <c r="D1045" s="1">
        <f t="shared" si="294"/>
        <v>50651238</v>
      </c>
      <c r="E1045" s="10">
        <f>IF(OR(E319="C",E320="C",E321="C",E322="C",E323="C",E324="C",E325="C",E326="C",E327="C",E328="C",E329="C",E330="C"),"C",SUM(E319:E330))</f>
        <v>19458865</v>
      </c>
      <c r="F1045" s="10">
        <f>IF(OR(F319="C",F320="C",F321="C",F322="C",F323="C",F324="C",F325="C",F326="C",F327="C",F328="C",F329="C",F330="C"),"C",SUM(F319:F330))</f>
        <v>33517943</v>
      </c>
      <c r="G1045" s="10">
        <f>IF(OR(G319="C",G320="C",G321="C",G322="C",G323="C",G324="C",G325="C",G326="C",G327="C",G328="C",G329="C",G330="C"),"C",SUM(G319:G330))</f>
        <v>16861624</v>
      </c>
      <c r="H1045" s="12">
        <f t="shared" si="295"/>
        <v>1.987824126549139</v>
      </c>
      <c r="I1045" s="12">
        <f t="shared" si="296"/>
        <v>38.417353194802466</v>
      </c>
      <c r="J1045" s="12">
        <f t="shared" si="297"/>
        <v>1.7225024686691643</v>
      </c>
      <c r="K1045" s="31">
        <f t="shared" si="298"/>
        <v>43.291432730297359</v>
      </c>
    </row>
    <row r="1046" spans="1:11" x14ac:dyDescent="0.2">
      <c r="A1046" t="str">
        <f t="shared" si="291"/>
        <v>YE May-14</v>
      </c>
      <c r="B1046">
        <f t="shared" si="292"/>
        <v>3146</v>
      </c>
      <c r="C1046" s="1">
        <f t="shared" si="293"/>
        <v>138850.75</v>
      </c>
      <c r="D1046" s="1">
        <f t="shared" si="294"/>
        <v>50672969</v>
      </c>
      <c r="E1046" s="10">
        <f>IF(OR(E320="C",E321="C",E322="C",E323="C",E324="C",E325="C",E326="C",E327="C",E328="C",E329="C",E330="C",E331="C"),"C",SUM(E320:E331))</f>
        <v>19556886</v>
      </c>
      <c r="F1046" s="10">
        <f>IF(OR(F320="C",F321="C",F322="C",F323="C",F324="C",F325="C",F326="C",F327="C",F328="C",F329="C",F330="C",F331="C"),"C",SUM(F320:F331))</f>
        <v>33690125</v>
      </c>
      <c r="G1046" s="10">
        <f>IF(OR(G320="C",G321="C",G322="C",G323="C",G324="C",G325="C",G326="C",G327="C",G328="C",G329="C",G330="C",G331="C"),"C",SUM(G320:G331))</f>
        <v>16906025</v>
      </c>
      <c r="H1046" s="12">
        <f t="shared" si="295"/>
        <v>1.9927880740741837</v>
      </c>
      <c r="I1046" s="12">
        <f t="shared" si="296"/>
        <v>38.594316429337304</v>
      </c>
      <c r="J1046" s="12">
        <f t="shared" si="297"/>
        <v>1.7226732824438411</v>
      </c>
      <c r="K1046" s="31">
        <f t="shared" si="298"/>
        <v>44.135648442466625</v>
      </c>
    </row>
    <row r="1047" spans="1:11" x14ac:dyDescent="0.2">
      <c r="A1047" t="str">
        <f t="shared" si="291"/>
        <v>YE Jun-14</v>
      </c>
      <c r="B1047">
        <f t="shared" si="292"/>
        <v>3103</v>
      </c>
      <c r="C1047" s="1">
        <f t="shared" si="293"/>
        <v>138819.83333333334</v>
      </c>
      <c r="D1047" s="1">
        <f t="shared" si="294"/>
        <v>50661839</v>
      </c>
      <c r="E1047" s="10">
        <f>IF(OR(E321="C",E322="C",E323="C",E324="C",E325="C",E326="C",E327="C",E328="C",E329="C",E330="C",E331="C",E332="C"),"C",SUM(E321:E332))</f>
        <v>19586451</v>
      </c>
      <c r="F1047" s="10">
        <f>IF(OR(F321="C",F322="C",F323="C",F324="C",F325="C",F326="C",F327="C",F328="C",F329="C",F330="C",F331="C",F332="C"),"C",SUM(F321:F332))</f>
        <v>33710060</v>
      </c>
      <c r="G1047" s="10">
        <f>IF(OR(G321="C",G322="C",G323="C",G324="C",G325="C",G326="C",G327="C",G328="C",G329="C",G330="C",G331="C",G332="C"),"C",SUM(G321:G332))</f>
        <v>16886819</v>
      </c>
      <c r="H1047" s="12">
        <f t="shared" si="295"/>
        <v>1.996235051728807</v>
      </c>
      <c r="I1047" s="12">
        <f t="shared" si="296"/>
        <v>38.661152825502448</v>
      </c>
      <c r="J1047" s="12">
        <f t="shared" si="297"/>
        <v>1.7210907683071324</v>
      </c>
      <c r="K1047" s="31">
        <f t="shared" si="298"/>
        <v>44.737297239230855</v>
      </c>
    </row>
    <row r="1048" spans="1:11" x14ac:dyDescent="0.2">
      <c r="A1048" t="str">
        <f t="shared" si="291"/>
        <v>YE Jul-14</v>
      </c>
      <c r="B1048">
        <f t="shared" si="292"/>
        <v>3080</v>
      </c>
      <c r="C1048" s="1">
        <f t="shared" si="293"/>
        <v>138872.33333333334</v>
      </c>
      <c r="D1048" s="1">
        <f t="shared" si="294"/>
        <v>50681369</v>
      </c>
      <c r="E1048" s="10">
        <f>IF(OR(E322="C",E323="C",E324="C",E325="C",E326="C",E327="C",E328="C",E329="C",E330="C",E331="C",E332="C",E333="C"),"C",SUM(E322:E333))</f>
        <v>19639104</v>
      </c>
      <c r="F1048" s="10">
        <f>IF(OR(F322="C",F323="C",F324="C",F325="C",F326="C",F327="C",F328="C",F329="C",F330="C",F331="C",F332="C",F333="C"),"C",SUM(F322:F333))</f>
        <v>33805336</v>
      </c>
      <c r="G1048" s="10">
        <f>IF(OR(G322="C",G323="C",G324="C",G325="C",G326="C",G327="C",G328="C",G329="C",G330="C",G331="C",G332="C",G333="C"),"C",SUM(G322:G333))</f>
        <v>16883880</v>
      </c>
      <c r="H1048" s="12">
        <f t="shared" si="295"/>
        <v>2.0022255547895389</v>
      </c>
      <c r="I1048" s="12">
        <f t="shared" si="296"/>
        <v>38.750145048370733</v>
      </c>
      <c r="J1048" s="12">
        <f t="shared" si="297"/>
        <v>1.7213278161773571</v>
      </c>
      <c r="K1048" s="31">
        <f t="shared" si="298"/>
        <v>45.088419913419919</v>
      </c>
    </row>
    <row r="1049" spans="1:11" x14ac:dyDescent="0.2">
      <c r="A1049" t="str">
        <f t="shared" ref="A1049:A1080" si="299">"YE "&amp;TEXT(A145,"mmm-yy")</f>
        <v>YE Aug-14</v>
      </c>
      <c r="B1049">
        <f t="shared" ref="B1049:B1080" si="300">B145</f>
        <v>3053</v>
      </c>
      <c r="C1049" s="1">
        <f t="shared" ref="C1049:C1080" si="301">SUM(C134:C145)/12</f>
        <v>138872.25</v>
      </c>
      <c r="D1049" s="1">
        <f t="shared" ref="D1049:D1080" si="302">SUM(D134:D145)</f>
        <v>50681338</v>
      </c>
      <c r="E1049" s="10">
        <f>IF(OR(E323="C",E324="C",E325="C",E326="C",E327="C",E328="C",E329="C",E330="C",E331="C",E332="C",E333="C",E334="C"),"C",SUM(E323:E334))</f>
        <v>19686202</v>
      </c>
      <c r="F1049" s="10">
        <f>IF(OR(F323="C",F324="C",F325="C",F326="C",F327="C",F328="C",F329="C",F330="C",F331="C",F332="C",F333="C",F334="C"),"C",SUM(F323:F334))</f>
        <v>33876803</v>
      </c>
      <c r="G1049" s="10">
        <f>IF(OR(G323="C",G324="C",G325="C",G326="C",G327="C",G328="C",G329="C",G330="C",G331="C",G332="C",G333="C",G334="C"),"C",SUM(G323:G334))</f>
        <v>16898044</v>
      </c>
      <c r="H1049" s="12">
        <f t="shared" ref="H1049:H1079" si="303">IF(OR(G1049="C",F1049="C"),"C",F1049/G1049)</f>
        <v>2.0047765883435975</v>
      </c>
      <c r="I1049" s="12">
        <f t="shared" ref="I1049:I1079" si="304">IF(OR(E1049="C",D1049="C"),"C",100*E1049/D1049)</f>
        <v>38.843098420171941</v>
      </c>
      <c r="J1049" s="12">
        <f t="shared" ref="J1049:J1079" si="305">IF(OR(F1049="C",E1049="C"),"C",F1049/E1049)</f>
        <v>1.7208399568388051</v>
      </c>
      <c r="K1049" s="31">
        <f t="shared" ref="K1049:K1079" si="306">C1049/B1049</f>
        <v>45.487143792990501</v>
      </c>
    </row>
    <row r="1050" spans="1:11" x14ac:dyDescent="0.2">
      <c r="A1050" t="str">
        <f t="shared" si="299"/>
        <v>YE Sep-14</v>
      </c>
      <c r="B1050">
        <f t="shared" si="300"/>
        <v>3103</v>
      </c>
      <c r="C1050" s="1">
        <f t="shared" si="301"/>
        <v>138806.58333333334</v>
      </c>
      <c r="D1050" s="1">
        <f t="shared" si="302"/>
        <v>50657698</v>
      </c>
      <c r="E1050" s="10">
        <f>IF(OR(E324="C",E325="C",E326="C",E327="C",E328="C",E329="C",E330="C",E331="C",E332="C",E333="C",E334="C",E335="C"),"C",SUM(E324:E335))</f>
        <v>19762253</v>
      </c>
      <c r="F1050" s="10">
        <f>IF(OR(F324="C",F325="C",F326="C",F327="C",F328="C",F329="C",F330="C",F331="C",F332="C",F333="C",F334="C",F335="C"),"C",SUM(F324:F335))</f>
        <v>34015001</v>
      </c>
      <c r="G1050" s="10">
        <f>IF(OR(G324="C",G325="C",G326="C",G327="C",G328="C",G329="C",G330="C",G331="C",G332="C",G333="C",G334="C",G335="C"),"C",SUM(G324:G335))</f>
        <v>16917609</v>
      </c>
      <c r="H1050" s="12">
        <f t="shared" si="303"/>
        <v>2.0106269745328671</v>
      </c>
      <c r="I1050" s="12">
        <f t="shared" si="304"/>
        <v>39.011352233178854</v>
      </c>
      <c r="J1050" s="12">
        <f t="shared" si="305"/>
        <v>1.7212106838223353</v>
      </c>
      <c r="K1050" s="31">
        <f t="shared" si="306"/>
        <v>44.733027177999787</v>
      </c>
    </row>
    <row r="1051" spans="1:11" x14ac:dyDescent="0.2">
      <c r="A1051" t="str">
        <f t="shared" si="299"/>
        <v>YE Oct-14</v>
      </c>
      <c r="B1051">
        <f t="shared" si="300"/>
        <v>3170</v>
      </c>
      <c r="C1051" s="1">
        <f t="shared" si="301"/>
        <v>138762.41666666666</v>
      </c>
      <c r="D1051" s="1">
        <f t="shared" si="302"/>
        <v>50641268</v>
      </c>
      <c r="E1051" s="10">
        <f>IF(OR(E325="C",E326="C",E327="C",E328="C",E329="C",E330="C",E331="C",E332="C",E333="C",E334="C",E335="C",E336="C"),"C",SUM(E325:E336))</f>
        <v>19854978</v>
      </c>
      <c r="F1051" s="10">
        <f>IF(OR(F325="C",F326="C",F327="C",F328="C",F329="C",F330="C",F331="C",F332="C",F333="C",F334="C",F335="C",F336="C"),"C",SUM(F325:F336))</f>
        <v>34202669</v>
      </c>
      <c r="G1051" s="10">
        <f>IF(OR(G325="C",G326="C",G327="C",G328="C",G329="C",G330="C",G331="C",G332="C",G333="C",G334="C",G335="C",G336="C"),"C",SUM(G325:G336))</f>
        <v>16988408</v>
      </c>
      <c r="H1051" s="12">
        <f t="shared" si="303"/>
        <v>2.0132945358976544</v>
      </c>
      <c r="I1051" s="12">
        <f t="shared" si="304"/>
        <v>39.207110690830255</v>
      </c>
      <c r="J1051" s="12">
        <f t="shared" si="305"/>
        <v>1.7226243715807694</v>
      </c>
      <c r="K1051" s="31">
        <f t="shared" si="306"/>
        <v>43.773633017875916</v>
      </c>
    </row>
    <row r="1052" spans="1:11" x14ac:dyDescent="0.2">
      <c r="A1052" t="str">
        <f t="shared" si="299"/>
        <v>YE Nov-14</v>
      </c>
      <c r="B1052">
        <f t="shared" si="300"/>
        <v>3175</v>
      </c>
      <c r="C1052" s="1">
        <f t="shared" si="301"/>
        <v>138705</v>
      </c>
      <c r="D1052" s="1">
        <f t="shared" si="302"/>
        <v>50620598</v>
      </c>
      <c r="E1052" s="10">
        <f>IF(OR(E326="C",E327="C",E328="C",E329="C",E330="C",E331="C",E332="C",E333="C",E334="C",E335="C",E336="C",E337="C"),"C",SUM(E326:E337))</f>
        <v>19941736</v>
      </c>
      <c r="F1052" s="10">
        <f>IF(OR(F326="C",F327="C",F328="C",F329="C",F330="C",F331="C",F332="C",F333="C",F334="C",F335="C",F336="C",F337="C"),"C",SUM(F326:F337))</f>
        <v>34369224</v>
      </c>
      <c r="G1052" s="10">
        <f>IF(OR(G326="C",G327="C",G328="C",G329="C",G330="C",G331="C",G332="C",G333="C",G334="C",G335="C",G336="C",G337="C"),"C",SUM(G326:G337))</f>
        <v>17040297</v>
      </c>
      <c r="H1052" s="12">
        <f t="shared" si="303"/>
        <v>2.0169380850580243</v>
      </c>
      <c r="I1052" s="12">
        <f t="shared" si="304"/>
        <v>39.394508930929661</v>
      </c>
      <c r="J1052" s="12">
        <f t="shared" si="305"/>
        <v>1.7234820479019479</v>
      </c>
      <c r="K1052" s="31">
        <f t="shared" si="306"/>
        <v>43.68661417322835</v>
      </c>
    </row>
    <row r="1053" spans="1:11" x14ac:dyDescent="0.2">
      <c r="A1053" t="str">
        <f t="shared" si="299"/>
        <v>YE Dec-14</v>
      </c>
      <c r="B1053">
        <f t="shared" si="300"/>
        <v>3186</v>
      </c>
      <c r="C1053" s="1">
        <f t="shared" si="301"/>
        <v>138597.91666666666</v>
      </c>
      <c r="D1053" s="1">
        <f t="shared" si="302"/>
        <v>50580763</v>
      </c>
      <c r="E1053" s="10">
        <f>IF(OR(E327="C",E328="C",E329="C",E330="C",E331="C",E332="C",E333="C",E334="C",E335="C",E336="C",E337="C",E338="C"),"C",SUM(E327:E338))</f>
        <v>20065405</v>
      </c>
      <c r="F1053" s="10">
        <f>IF(OR(F327="C",F328="C",F329="C",F330="C",F331="C",F332="C",F333="C",F334="C",F335="C",F336="C",F337="C",F338="C"),"C",SUM(F327:F338))</f>
        <v>34610955</v>
      </c>
      <c r="G1053" s="10">
        <f>IF(OR(G327="C",G328="C",G329="C",G330="C",G331="C",G332="C",G333="C",G334="C",G335="C",G336="C",G337="C",G338="C"),"C",SUM(G327:G338))</f>
        <v>17103149</v>
      </c>
      <c r="H1053" s="12">
        <f t="shared" si="303"/>
        <v>2.0236597950470991</v>
      </c>
      <c r="I1053" s="12">
        <f t="shared" si="304"/>
        <v>39.670032261079179</v>
      </c>
      <c r="J1053" s="12">
        <f t="shared" si="305"/>
        <v>1.7249068732975985</v>
      </c>
      <c r="K1053" s="31">
        <f t="shared" si="306"/>
        <v>43.502170956267001</v>
      </c>
    </row>
    <row r="1054" spans="1:11" x14ac:dyDescent="0.2">
      <c r="A1054" t="str">
        <f t="shared" si="299"/>
        <v>YE Jan-15</v>
      </c>
      <c r="B1054">
        <f t="shared" si="300"/>
        <v>3185</v>
      </c>
      <c r="C1054" s="1">
        <f t="shared" si="301"/>
        <v>138527.58333333334</v>
      </c>
      <c r="D1054" s="1">
        <f t="shared" si="302"/>
        <v>50554599</v>
      </c>
      <c r="E1054" s="10">
        <f>IF(OR(E328="C",E329="C",E330="C",E331="C",E332="C",E333="C",E334="C",E335="C",E336="C",E337="C",E338="C",E339="C"),"C",SUM(E328:E339))</f>
        <v>20152781</v>
      </c>
      <c r="F1054" s="10">
        <f>IF(OR(F328="C",F329="C",F330="C",F331="C",F332="C",F333="C",F334="C",F335="C",F336="C",F337="C",F338="C",F339="C"),"C",SUM(F328:F339))</f>
        <v>34779091</v>
      </c>
      <c r="G1054" s="10">
        <f>IF(OR(G328="C",G329="C",G330="C",G331="C",G332="C",G333="C",G334="C",G335="C",G336="C",G337="C",G338="C",G339="C"),"C",SUM(G328:G339))</f>
        <v>17167887</v>
      </c>
      <c r="H1054" s="12">
        <f t="shared" si="303"/>
        <v>2.0258224556114564</v>
      </c>
      <c r="I1054" s="12">
        <f t="shared" si="304"/>
        <v>39.86339798679839</v>
      </c>
      <c r="J1054" s="12">
        <f t="shared" si="305"/>
        <v>1.7257712967753682</v>
      </c>
      <c r="K1054" s="31">
        <f t="shared" si="306"/>
        <v>43.493746729461016</v>
      </c>
    </row>
    <row r="1055" spans="1:11" x14ac:dyDescent="0.2">
      <c r="A1055" t="str">
        <f t="shared" si="299"/>
        <v>YE Feb-15</v>
      </c>
      <c r="B1055">
        <f t="shared" si="300"/>
        <v>3184</v>
      </c>
      <c r="C1055" s="1">
        <f t="shared" si="301"/>
        <v>138464.25</v>
      </c>
      <c r="D1055" s="1">
        <f t="shared" si="302"/>
        <v>50533319</v>
      </c>
      <c r="E1055" s="10">
        <f>IF(OR(E329="C",E330="C",E331="C",E332="C",E333="C",E334="C",E335="C",E336="C",E337="C",E338="C",E339="C",E340="C"),"C",SUM(E329:E340))</f>
        <v>20234220</v>
      </c>
      <c r="F1055" s="10">
        <f>IF(OR(F329="C",F330="C",F331="C",F332="C",F333="C",F334="C",F335="C",F336="C",F337="C",F338="C",F339="C",F340="C"),"C",SUM(F329:F340))</f>
        <v>34968819</v>
      </c>
      <c r="G1055" s="10">
        <f>IF(OR(G329="C",G330="C",G331="C",G332="C",G333="C",G334="C",G335="C",G336="C",G337="C",G338="C",G339="C",G340="C"),"C",SUM(G329:G340))</f>
        <v>17254836</v>
      </c>
      <c r="H1055" s="12">
        <f t="shared" si="303"/>
        <v>2.0266097574036634</v>
      </c>
      <c r="I1055" s="12">
        <f t="shared" si="304"/>
        <v>40.041343811199106</v>
      </c>
      <c r="J1055" s="12">
        <f t="shared" si="305"/>
        <v>1.7282019766514349</v>
      </c>
      <c r="K1055" s="31">
        <f t="shared" si="306"/>
        <v>43.487515703517587</v>
      </c>
    </row>
    <row r="1056" spans="1:11" x14ac:dyDescent="0.2">
      <c r="A1056" t="str">
        <f t="shared" si="299"/>
        <v>YE Mar-15</v>
      </c>
      <c r="B1056">
        <f t="shared" si="300"/>
        <v>3182</v>
      </c>
      <c r="C1056" s="1">
        <f t="shared" si="301"/>
        <v>138376.75</v>
      </c>
      <c r="D1056" s="1">
        <f t="shared" si="302"/>
        <v>50500769</v>
      </c>
      <c r="E1056" s="10">
        <f>IF(OR(E330="C",E331="C",E332="C",E333="C",E334="C",E335="C",E336="C",E337="C",E338="C",E339="C",E340="C",E341="C"),"C",SUM(E330:E341))</f>
        <v>20379141</v>
      </c>
      <c r="F1056" s="10">
        <f>IF(OR(F330="C",F331="C",F332="C",F333="C",F334="C",F335="C",F336="C",F337="C",F338="C",F339="C",F340="C",F341="C"),"C",SUM(F330:F341))</f>
        <v>35216738</v>
      </c>
      <c r="G1056" s="10">
        <f>IF(OR(G330="C",G331="C",G332="C",G333="C",G334="C",G335="C",G336="C",G337="C",G338="C",G339="C",G340="C",G341="C"),"C",SUM(G330:G341))</f>
        <v>17381617</v>
      </c>
      <c r="H1056" s="12">
        <f t="shared" si="303"/>
        <v>2.0260910132814454</v>
      </c>
      <c r="I1056" s="12">
        <f t="shared" si="304"/>
        <v>40.354120152110951</v>
      </c>
      <c r="J1056" s="12">
        <f t="shared" si="305"/>
        <v>1.7280776456672045</v>
      </c>
      <c r="K1056" s="31">
        <f t="shared" si="306"/>
        <v>43.48735072281584</v>
      </c>
    </row>
    <row r="1057" spans="1:11" x14ac:dyDescent="0.2">
      <c r="A1057" t="str">
        <f t="shared" si="299"/>
        <v>YE Apr-15</v>
      </c>
      <c r="B1057">
        <f t="shared" si="300"/>
        <v>3163</v>
      </c>
      <c r="C1057" s="1">
        <f t="shared" si="301"/>
        <v>138296.75</v>
      </c>
      <c r="D1057" s="1">
        <f t="shared" si="302"/>
        <v>50471969</v>
      </c>
      <c r="E1057" s="10">
        <f>IF(OR(E331="C",E332="C",E333="C",E334="C",E335="C",E336="C",E337="C",E338="C",E339="C",E340="C",E341="C",E342="C"),"C",SUM(E331:E342))</f>
        <v>20445724</v>
      </c>
      <c r="F1057" s="10">
        <f>IF(OR(F331="C",F332="C",F333="C",F334="C",F335="C",F336="C",F337="C",F338="C",F339="C",F340="C",F341="C",F342="C"),"C",SUM(F331:F342))</f>
        <v>35324374</v>
      </c>
      <c r="G1057" s="10">
        <f>IF(OR(G331="C",G332="C",G333="C",G334="C",G335="C",G336="C",G337="C",G338="C",G339="C",G340="C",G341="C",G342="C"),"C",SUM(G331:G342))</f>
        <v>17413686</v>
      </c>
      <c r="H1057" s="12">
        <f t="shared" si="303"/>
        <v>2.0285408844514596</v>
      </c>
      <c r="I1057" s="12">
        <f t="shared" si="304"/>
        <v>40.509067518249587</v>
      </c>
      <c r="J1057" s="12">
        <f t="shared" si="305"/>
        <v>1.7277145089114967</v>
      </c>
      <c r="K1057" s="31">
        <f t="shared" si="306"/>
        <v>43.723284856149228</v>
      </c>
    </row>
    <row r="1058" spans="1:11" x14ac:dyDescent="0.2">
      <c r="A1058" t="str">
        <f t="shared" si="299"/>
        <v>YE May-15</v>
      </c>
      <c r="B1058">
        <f t="shared" si="300"/>
        <v>3118</v>
      </c>
      <c r="C1058" s="1">
        <f t="shared" si="301"/>
        <v>138308.75</v>
      </c>
      <c r="D1058" s="1">
        <f t="shared" si="302"/>
        <v>50476433</v>
      </c>
      <c r="E1058" s="10">
        <f>IF(OR(E332="C",E333="C",E334="C",E335="C",E336="C",E337="C",E338="C",E339="C",E340="C",E341="C",E342="C",E343="C"),"C",SUM(E332:E343))</f>
        <v>20510045</v>
      </c>
      <c r="F1058" s="10">
        <f>IF(OR(F332="C",F333="C",F334="C",F335="C",F336="C",F337="C",F338="C",F339="C",F340="C",F341="C",F342="C",F343="C"),"C",SUM(F332:F343))</f>
        <v>35447075</v>
      </c>
      <c r="G1058" s="10">
        <f>IF(OR(G332="C",G333="C",G334="C",G335="C",G336="C",G337="C",G338="C",G339="C",G340="C",G341="C",G342="C",G343="C"),"C",SUM(G332:G343))</f>
        <v>17471930</v>
      </c>
      <c r="H1058" s="12">
        <f t="shared" si="303"/>
        <v>2.0288013402068348</v>
      </c>
      <c r="I1058" s="12">
        <f t="shared" si="304"/>
        <v>40.632912789221855</v>
      </c>
      <c r="J1058" s="12">
        <f t="shared" si="305"/>
        <v>1.7282787531670456</v>
      </c>
      <c r="K1058" s="31">
        <f t="shared" si="306"/>
        <v>44.358162283515071</v>
      </c>
    </row>
    <row r="1059" spans="1:11" x14ac:dyDescent="0.2">
      <c r="A1059" t="str">
        <f t="shared" si="299"/>
        <v>YE Jun-15</v>
      </c>
      <c r="B1059">
        <f t="shared" si="300"/>
        <v>3074</v>
      </c>
      <c r="C1059" s="1">
        <f t="shared" si="301"/>
        <v>138402.25</v>
      </c>
      <c r="D1059" s="1">
        <f t="shared" si="302"/>
        <v>50510093</v>
      </c>
      <c r="E1059" s="10">
        <f>IF(OR(E333="C",E334="C",E335="C",E336="C",E337="C",E338="C",E339="C",E340="C",E341="C",E342="C",E343="C",E344="C"),"C",SUM(E333:E344))</f>
        <v>20562282</v>
      </c>
      <c r="F1059" s="10">
        <f>IF(OR(F333="C",F334="C",F335="C",F336="C",F337="C",F338="C",F339="C",F340="C",F341="C",F342="C",F343="C",F344="C"),"C",SUM(F333:F344))</f>
        <v>35505560</v>
      </c>
      <c r="G1059" s="10">
        <f>IF(OR(G333="C",G334="C",G335="C",G336="C",G337="C",G338="C",G339="C",G340="C",G341="C",G342="C",G343="C",G344="C"),"C",SUM(G333:G344))</f>
        <v>17498134</v>
      </c>
      <c r="H1059" s="12">
        <f t="shared" si="303"/>
        <v>2.0291055034782568</v>
      </c>
      <c r="I1059" s="12">
        <f t="shared" si="304"/>
        <v>40.709253891098555</v>
      </c>
      <c r="J1059" s="12">
        <f t="shared" si="305"/>
        <v>1.7267324706469835</v>
      </c>
      <c r="K1059" s="31">
        <f t="shared" si="306"/>
        <v>45.023503578399477</v>
      </c>
    </row>
    <row r="1060" spans="1:11" x14ac:dyDescent="0.2">
      <c r="A1060" t="str">
        <f t="shared" si="299"/>
        <v>YE Jul-15</v>
      </c>
      <c r="B1060">
        <f t="shared" si="300"/>
        <v>3054</v>
      </c>
      <c r="C1060" s="1">
        <f t="shared" si="301"/>
        <v>138464.08333333334</v>
      </c>
      <c r="D1060" s="1">
        <f t="shared" si="302"/>
        <v>50533095</v>
      </c>
      <c r="E1060" s="10">
        <f>IF(OR(E334="C",E335="C",E336="C",E337="C",E338="C",E339="C",E340="C",E341="C",E342="C",E343="C",E344="C",E345="C"),"C",SUM(E334:E345))</f>
        <v>20613794</v>
      </c>
      <c r="F1060" s="10">
        <f>IF(OR(F334="C",F335="C",F336="C",F337="C",F338="C",F339="C",F340="C",F341="C",F342="C",F343="C",F344="C",F345="C"),"C",SUM(F334:F345))</f>
        <v>35599693</v>
      </c>
      <c r="G1060" s="10">
        <f>IF(OR(G334="C",G335="C",G336="C",G337="C",G338="C",G339="C",G340="C",G341="C",G342="C",G343="C",G344="C",G345="C"),"C",SUM(G334:G345))</f>
        <v>17551414</v>
      </c>
      <c r="H1060" s="12">
        <f t="shared" si="303"/>
        <v>2.0283091151516341</v>
      </c>
      <c r="I1060" s="12">
        <f t="shared" si="304"/>
        <v>40.792660730556875</v>
      </c>
      <c r="J1060" s="12">
        <f t="shared" si="305"/>
        <v>1.7269840282676736</v>
      </c>
      <c r="K1060" s="31">
        <f t="shared" si="306"/>
        <v>45.338599650731283</v>
      </c>
    </row>
    <row r="1061" spans="1:11" x14ac:dyDescent="0.2">
      <c r="A1061" t="str">
        <f t="shared" si="299"/>
        <v>YE Aug-15</v>
      </c>
      <c r="B1061">
        <f t="shared" si="300"/>
        <v>3053</v>
      </c>
      <c r="C1061" s="1">
        <f t="shared" si="301"/>
        <v>138580.91666666666</v>
      </c>
      <c r="D1061" s="1">
        <f t="shared" si="302"/>
        <v>50576557</v>
      </c>
      <c r="E1061" s="10">
        <f>IF(OR(E335="C",E336="C",E337="C",E338="C",E339="C",E340="C",E341="C",E342="C",E343="C",E344="C",E345="C",E346="C"),"C",SUM(E335:E346))</f>
        <v>20661686</v>
      </c>
      <c r="F1061" s="10">
        <f>IF(OR(F335="C",F336="C",F337="C",F338="C",F339="C",F340="C",F341="C",F342="C",F343="C",F344="C",F345="C",F346="C"),"C",SUM(F335:F346))</f>
        <v>35691511</v>
      </c>
      <c r="G1061" s="10">
        <f>IF(OR(G335="C",G336="C",G337="C",G338="C",G339="C",G340="C",G341="C",G342="C",G343="C",G344="C",G345="C",G346="C"),"C",SUM(G335:G346))</f>
        <v>17571308</v>
      </c>
      <c r="H1061" s="12">
        <f t="shared" si="303"/>
        <v>2.0312381411787901</v>
      </c>
      <c r="I1061" s="12">
        <f t="shared" si="304"/>
        <v>40.852298427510597</v>
      </c>
      <c r="J1061" s="12">
        <f t="shared" si="305"/>
        <v>1.7274249061765821</v>
      </c>
      <c r="K1061" s="31">
        <f t="shared" si="306"/>
        <v>45.391718528223599</v>
      </c>
    </row>
    <row r="1062" spans="1:11" x14ac:dyDescent="0.2">
      <c r="A1062" t="str">
        <f t="shared" si="299"/>
        <v>YE Sep-15</v>
      </c>
      <c r="B1062">
        <f t="shared" si="300"/>
        <v>3132</v>
      </c>
      <c r="C1062" s="1">
        <f t="shared" si="301"/>
        <v>138693</v>
      </c>
      <c r="D1062" s="1">
        <f t="shared" si="302"/>
        <v>50616907</v>
      </c>
      <c r="E1062" s="10">
        <f>IF(OR(E336="C",E337="C",E338="C",E339="C",E340="C",E341="C",E342="C",E343="C",E344="C",E345="C",E346="C",E347="C"),"C",SUM(E336:E347))</f>
        <v>20725998</v>
      </c>
      <c r="F1062" s="10">
        <f>IF(OR(F336="C",F337="C",F338="C",F339="C",F340="C",F341="C",F342="C",F343="C",F344="C",F345="C",F346="C",F347="C"),"C",SUM(F336:F347))</f>
        <v>35814286</v>
      </c>
      <c r="G1062" s="10">
        <f>IF(OR(G336="C",G337="C",G338="C",G339="C",G340="C",G341="C",G342="C",G343="C",G344="C",G345="C",G346="C",G347="C"),"C",SUM(G336:G347))</f>
        <v>17647393</v>
      </c>
      <c r="H1062" s="12">
        <f t="shared" si="303"/>
        <v>2.029437775879984</v>
      </c>
      <c r="I1062" s="12">
        <f t="shared" si="304"/>
        <v>40.946788787390744</v>
      </c>
      <c r="J1062" s="12">
        <f t="shared" si="305"/>
        <v>1.7279884905904168</v>
      </c>
      <c r="K1062" s="31">
        <f t="shared" si="306"/>
        <v>44.282567049808428</v>
      </c>
    </row>
    <row r="1063" spans="1:11" x14ac:dyDescent="0.2">
      <c r="A1063" t="str">
        <f t="shared" si="299"/>
        <v>YE Oct-15</v>
      </c>
      <c r="B1063">
        <f t="shared" si="300"/>
        <v>3169</v>
      </c>
      <c r="C1063" s="1">
        <f t="shared" si="301"/>
        <v>138692.75</v>
      </c>
      <c r="D1063" s="1">
        <f t="shared" si="302"/>
        <v>50616814</v>
      </c>
      <c r="E1063" s="10">
        <f>IF(OR(E337="C",E338="C",E339="C",E340="C",E341="C",E342="C",E343="C",E344="C",E345="C",E346="C",E347="C",E348="C"),"C",SUM(E337:E348))</f>
        <v>20775260</v>
      </c>
      <c r="F1063" s="10">
        <f>IF(OR(F337="C",F338="C",F339="C",F340="C",F341="C",F342="C",F343="C",F344="C",F345="C",F346="C",F347="C",F348="C"),"C",SUM(F337:F348))</f>
        <v>35894468</v>
      </c>
      <c r="G1063" s="10">
        <f>IF(OR(G337="C",G338="C",G339="C",G340="C",G341="C",G342="C",G343="C",G344="C",G345="C",G346="C",G347="C",G348="C"),"C",SUM(G337:G348))</f>
        <v>17702841</v>
      </c>
      <c r="H1063" s="12">
        <f t="shared" si="303"/>
        <v>2.0276105965138589</v>
      </c>
      <c r="I1063" s="12">
        <f t="shared" si="304"/>
        <v>41.044187411716592</v>
      </c>
      <c r="J1063" s="12">
        <f t="shared" si="305"/>
        <v>1.7277506033618832</v>
      </c>
      <c r="K1063" s="31">
        <f t="shared" si="306"/>
        <v>43.765462290943518</v>
      </c>
    </row>
    <row r="1064" spans="1:11" x14ac:dyDescent="0.2">
      <c r="A1064" t="str">
        <f t="shared" si="299"/>
        <v>YE Nov-15</v>
      </c>
      <c r="B1064">
        <f t="shared" si="300"/>
        <v>3182</v>
      </c>
      <c r="C1064" s="1">
        <f t="shared" si="301"/>
        <v>138687.58333333334</v>
      </c>
      <c r="D1064" s="1">
        <f t="shared" si="302"/>
        <v>50614954</v>
      </c>
      <c r="E1064" s="10">
        <f>IF(OR(E338="C",E339="C",E340="C",E341="C",E342="C",E343="C",E344="C",E345="C",E346="C",E347="C",E348="C",E349="C"),"C",SUM(E338:E349))</f>
        <v>20859540</v>
      </c>
      <c r="F1064" s="10">
        <f>IF(OR(F338="C",F339="C",F340="C",F341="C",F342="C",F343="C",F344="C",F345="C",F346="C",F347="C",F348="C",F349="C"),"C",SUM(F338:F349))</f>
        <v>36030246</v>
      </c>
      <c r="G1064" s="10">
        <f>IF(OR(G338="C",G339="C",G340="C",G341="C",G342="C",G343="C",G344="C",G345="C",G346="C",G347="C",G348="C",G349="C"),"C",SUM(G338:G349))</f>
        <v>17802334</v>
      </c>
      <c r="H1064" s="12">
        <f t="shared" si="303"/>
        <v>2.0239057417976767</v>
      </c>
      <c r="I1064" s="12">
        <f t="shared" si="304"/>
        <v>41.212207759785777</v>
      </c>
      <c r="J1064" s="12">
        <f t="shared" si="305"/>
        <v>1.7272790291636344</v>
      </c>
      <c r="K1064" s="31">
        <f t="shared" si="306"/>
        <v>43.585035617012366</v>
      </c>
    </row>
    <row r="1065" spans="1:11" x14ac:dyDescent="0.2">
      <c r="A1065" t="str">
        <f t="shared" si="299"/>
        <v>YE Dec-15</v>
      </c>
      <c r="B1065">
        <f t="shared" si="300"/>
        <v>3175</v>
      </c>
      <c r="C1065" s="1">
        <f t="shared" si="301"/>
        <v>138695.66666666666</v>
      </c>
      <c r="D1065" s="1">
        <f t="shared" si="302"/>
        <v>50617961</v>
      </c>
      <c r="E1065" s="10">
        <f>IF(OR(E339="C",E340="C",E341="C",E342="C",E343="C",E344="C",E345="C",E346="C",E347="C",E348="C",E349="C",E350="C"),"C",SUM(E339:E350))</f>
        <v>20959527</v>
      </c>
      <c r="F1065" s="10">
        <f>IF(OR(F339="C",F340="C",F341="C",F342="C",F343="C",F344="C",F345="C",F346="C",F347="C",F348="C",F349="C",F350="C"),"C",SUM(F339:F350))</f>
        <v>36253879</v>
      </c>
      <c r="G1065" s="10">
        <f>IF(OR(G339="C",G340="C",G341="C",G342="C",G343="C",G344="C",G345="C",G346="C",G347="C",G348="C",G349="C",G350="C"),"C",SUM(G339:G350))</f>
        <v>17956243</v>
      </c>
      <c r="H1065" s="12">
        <f t="shared" si="303"/>
        <v>2.0190124960995459</v>
      </c>
      <c r="I1065" s="12">
        <f t="shared" si="304"/>
        <v>41.407292166509826</v>
      </c>
      <c r="J1065" s="12">
        <f t="shared" si="305"/>
        <v>1.7297088336010635</v>
      </c>
      <c r="K1065" s="31">
        <f t="shared" si="306"/>
        <v>43.683674540682411</v>
      </c>
    </row>
    <row r="1066" spans="1:11" x14ac:dyDescent="0.2">
      <c r="A1066" t="str">
        <f t="shared" si="299"/>
        <v>YE Jan-16</v>
      </c>
      <c r="B1066">
        <f t="shared" si="300"/>
        <v>3168</v>
      </c>
      <c r="C1066" s="1">
        <f t="shared" si="301"/>
        <v>138690.08333333334</v>
      </c>
      <c r="D1066" s="1">
        <f t="shared" si="302"/>
        <v>50615884</v>
      </c>
      <c r="E1066" s="10">
        <f>IF(OR(E340="C",E341="C",E342="C",E343="C",E344="C",E345="C",E346="C",E347="C",E348="C",E349="C",E350="C",E351="C"),"C",SUM(E340:E351))</f>
        <v>21100573</v>
      </c>
      <c r="F1066" s="10">
        <f>IF(OR(F340="C",F341="C",F342="C",F343="C",F344="C",F345="C",F346="C",F347="C",F348="C",F349="C",F350="C",F351="C"),"C",SUM(F340:F351))</f>
        <v>36531820</v>
      </c>
      <c r="G1066" s="10">
        <f>IF(OR(G340="C",G341="C",G342="C",G343="C",G344="C",G345="C",G346="C",G347="C",G348="C",G349="C",G350="C",G351="C"),"C",SUM(G340:G351))</f>
        <v>18140483</v>
      </c>
      <c r="H1066" s="12">
        <f t="shared" si="303"/>
        <v>2.0138284079867113</v>
      </c>
      <c r="I1066" s="12">
        <f t="shared" si="304"/>
        <v>41.687650856794285</v>
      </c>
      <c r="J1066" s="12">
        <f t="shared" si="305"/>
        <v>1.731318860393033</v>
      </c>
      <c r="K1066" s="31">
        <f t="shared" si="306"/>
        <v>43.7784353956229</v>
      </c>
    </row>
    <row r="1067" spans="1:11" x14ac:dyDescent="0.2">
      <c r="A1067" t="str">
        <f t="shared" si="299"/>
        <v>YE Feb-16</v>
      </c>
      <c r="B1067">
        <f t="shared" si="300"/>
        <v>3165</v>
      </c>
      <c r="C1067" s="1">
        <f t="shared" si="301"/>
        <v>138665.41666666666</v>
      </c>
      <c r="D1067" s="1">
        <f t="shared" si="302"/>
        <v>50748433</v>
      </c>
      <c r="E1067" s="10">
        <f>IF(OR(E341="C",E342="C",E343="C",E344="C",E345="C",E346="C",E347="C",E348="C",E349="C",E350="C",E351="C",E352="C"),"C",SUM(E341:E352))</f>
        <v>21236819</v>
      </c>
      <c r="F1067" s="10">
        <f>IF(OR(F341="C",F342="C",F343="C",F344="C",F345="C",F346="C",F347="C",F348="C",F349="C",F350="C",F351="C",F352="C"),"C",SUM(F341:F352))</f>
        <v>36792695</v>
      </c>
      <c r="G1067" s="10">
        <f>IF(OR(G341="C",G342="C",G343="C",G344="C",G345="C",G346="C",G347="C",G348="C",G349="C",G350="C",G351="C",G352="C"),"C",SUM(G341:G352))</f>
        <v>18310599</v>
      </c>
      <c r="H1067" s="12">
        <f t="shared" si="303"/>
        <v>2.009365996164298</v>
      </c>
      <c r="I1067" s="12">
        <f t="shared" si="304"/>
        <v>41.847240879339076</v>
      </c>
      <c r="J1067" s="12">
        <f t="shared" si="305"/>
        <v>1.7324955776098105</v>
      </c>
      <c r="K1067" s="31">
        <f t="shared" si="306"/>
        <v>43.812137967351234</v>
      </c>
    </row>
    <row r="1068" spans="1:11" x14ac:dyDescent="0.2">
      <c r="A1068" t="str">
        <f t="shared" si="299"/>
        <v>YE Mar-16</v>
      </c>
      <c r="B1068">
        <f t="shared" si="300"/>
        <v>3143</v>
      </c>
      <c r="C1068" s="1">
        <f t="shared" si="301"/>
        <v>138644.25</v>
      </c>
      <c r="D1068" s="1">
        <f t="shared" si="302"/>
        <v>50740559</v>
      </c>
      <c r="E1068" s="10">
        <f>IF(OR(E342="C",E343="C",E344="C",E345="C",E346="C",E347="C",E348="C",E349="C",E350="C",E351="C",E352="C",E353="C"),"C",SUM(E342:E353))</f>
        <v>21381511</v>
      </c>
      <c r="F1068" s="10">
        <f>IF(OR(F342="C",F343="C",F344="C",F345="C",F346="C",F347="C",F348="C",F349="C",F350="C",F351="C",F352="C",F353="C"),"C",SUM(F342:F353))</f>
        <v>37228552</v>
      </c>
      <c r="G1068" s="10">
        <f>IF(OR(G342="C",G343="C",G344="C",G345="C",G346="C",G347="C",G348="C",G349="C",G350="C",G351="C",G352="C",G353="C"),"C",SUM(G342:G353))</f>
        <v>18565118</v>
      </c>
      <c r="H1068" s="12">
        <f t="shared" si="303"/>
        <v>2.0052957379532952</v>
      </c>
      <c r="I1068" s="12">
        <f t="shared" si="304"/>
        <v>42.138895237634259</v>
      </c>
      <c r="J1068" s="12">
        <f t="shared" si="305"/>
        <v>1.7411562728190726</v>
      </c>
      <c r="K1068" s="31">
        <f t="shared" si="306"/>
        <v>44.112074451161313</v>
      </c>
    </row>
    <row r="1069" spans="1:11" x14ac:dyDescent="0.2">
      <c r="A1069" t="str">
        <f t="shared" si="299"/>
        <v>YE Apr-16</v>
      </c>
      <c r="B1069">
        <f t="shared" si="300"/>
        <v>3136</v>
      </c>
      <c r="C1069" s="1">
        <f t="shared" si="301"/>
        <v>138582.5</v>
      </c>
      <c r="D1069" s="1">
        <f t="shared" si="302"/>
        <v>50718329</v>
      </c>
      <c r="E1069" s="10">
        <f>IF(OR(E343="C",E344="C",E345="C",E346="C",E347="C",E348="C",E349="C",E350="C",E351="C",E352="C",E353="C",E354="C"),"C",SUM(E343:E354))</f>
        <v>21451406</v>
      </c>
      <c r="F1069" s="10">
        <f>IF(OR(F343="C",F344="C",F345="C",F346="C",F347="C",F348="C",F349="C",F350="C",F351="C",F352="C",F353="C",F354="C"),"C",SUM(F343:F354))</f>
        <v>37344110</v>
      </c>
      <c r="G1069" s="10">
        <f>IF(OR(G343="C",G344="C",G345="C",G346="C",G347="C",G348="C",G349="C",G350="C",G351="C",G352="C",G353="C",G354="C"),"C",SUM(G343:G354))</f>
        <v>18667138</v>
      </c>
      <c r="H1069" s="12">
        <f t="shared" si="303"/>
        <v>2.0005268081266663</v>
      </c>
      <c r="I1069" s="12">
        <f t="shared" si="304"/>
        <v>42.295174984964511</v>
      </c>
      <c r="J1069" s="12">
        <f t="shared" si="305"/>
        <v>1.7408700390081657</v>
      </c>
      <c r="K1069" s="31">
        <f t="shared" si="306"/>
        <v>44.190848214285715</v>
      </c>
    </row>
    <row r="1070" spans="1:11" x14ac:dyDescent="0.2">
      <c r="A1070" t="str">
        <f t="shared" si="299"/>
        <v>YE May-16</v>
      </c>
      <c r="B1070">
        <f t="shared" si="300"/>
        <v>3103</v>
      </c>
      <c r="C1070" s="1">
        <f t="shared" si="301"/>
        <v>138459.33333333334</v>
      </c>
      <c r="D1070" s="1">
        <f t="shared" si="302"/>
        <v>50672511</v>
      </c>
      <c r="E1070" s="10">
        <f>IF(OR(E344="C",E345="C",E346="C",E347="C",E348="C",E349="C",E350="C",E351="C",E352="C",E353="C",E354="C",E355="C"),"C",SUM(E344:E355))</f>
        <v>21457629</v>
      </c>
      <c r="F1070" s="10">
        <f>IF(OR(F344="C",F345="C",F346="C",F347="C",F348="C",F349="C",F350="C",F351="C",F352="C",F353="C",F354="C",F355="C"),"C",SUM(F344:F355))</f>
        <v>37335409</v>
      </c>
      <c r="G1070" s="10">
        <f>IF(OR(G344="C",G345="C",G346="C",G347="C",G348="C",G349="C",G350="C",G351="C",G352="C",G353="C",G354="C",G355="C"),"C",SUM(G344:G355))</f>
        <v>18668514</v>
      </c>
      <c r="H1070" s="12">
        <f t="shared" si="303"/>
        <v>1.9999132764396781</v>
      </c>
      <c r="I1070" s="12">
        <f t="shared" si="304"/>
        <v>42.345699031966269</v>
      </c>
      <c r="J1070" s="12">
        <f t="shared" si="305"/>
        <v>1.7399596665596184</v>
      </c>
      <c r="K1070" s="31">
        <f t="shared" si="306"/>
        <v>44.621119346868625</v>
      </c>
    </row>
    <row r="1071" spans="1:11" x14ac:dyDescent="0.2">
      <c r="A1071" t="str">
        <f t="shared" si="299"/>
        <v>YE Jun-16</v>
      </c>
      <c r="B1071">
        <f t="shared" si="300"/>
        <v>3059</v>
      </c>
      <c r="C1071" s="1">
        <f t="shared" si="301"/>
        <v>138370.75</v>
      </c>
      <c r="D1071" s="1">
        <f t="shared" si="302"/>
        <v>50640621</v>
      </c>
      <c r="E1071" s="10">
        <f>IF(OR(E345="C",E346="C",E347="C",E348="C",E349="C",E350="C",E351="C",E352="C",E353="C",E354="C",E355="C",E356="C"),"C",SUM(E345:E356))</f>
        <v>21549319</v>
      </c>
      <c r="F1071" s="10">
        <f>IF(OR(F345="C",F346="C",F347="C",F348="C",F349="C",F350="C",F351="C",F352="C",F353="C",F354="C",F355="C",F356="C"),"C",SUM(F345:F356))</f>
        <v>37565385</v>
      </c>
      <c r="G1071" s="10">
        <f>IF(OR(G345="C",G346="C",G347="C",G348="C",G349="C",G350="C",G351="C",G352="C",G353="C",G354="C",G355="C",G356="C"),"C",SUM(G345:G356))</f>
        <v>18815295</v>
      </c>
      <c r="H1071" s="12">
        <f t="shared" si="303"/>
        <v>1.9965344683673576</v>
      </c>
      <c r="I1071" s="12">
        <f t="shared" si="304"/>
        <v>42.553425638283542</v>
      </c>
      <c r="J1071" s="12">
        <f t="shared" si="305"/>
        <v>1.7432284055008884</v>
      </c>
      <c r="K1071" s="31">
        <f t="shared" si="306"/>
        <v>45.233981693363845</v>
      </c>
    </row>
    <row r="1072" spans="1:11" x14ac:dyDescent="0.2">
      <c r="A1072" t="str">
        <f t="shared" si="299"/>
        <v>YE Jul-16</v>
      </c>
      <c r="B1072">
        <f t="shared" si="300"/>
        <v>3038</v>
      </c>
      <c r="C1072" s="1">
        <f t="shared" si="301"/>
        <v>138297.58333333334</v>
      </c>
      <c r="D1072" s="1">
        <f t="shared" si="302"/>
        <v>50613403</v>
      </c>
      <c r="E1072" s="10">
        <f>IF(OR(E346="C",E347="C",E348="C",E349="C",E350="C",E351="C",E352="C",E353="C",E354="C",E355="C",E356="C",E357="C"),"C",SUM(E346:E357))</f>
        <v>21622636</v>
      </c>
      <c r="F1072" s="10">
        <f>IF(OR(F346="C",F347="C",F348="C",F349="C",F350="C",F351="C",F352="C",F353="C",F354="C",F355="C",F356="C",F357="C"),"C",SUM(F346:F357))</f>
        <v>37734415</v>
      </c>
      <c r="G1072" s="10">
        <f>IF(OR(G346="C",G347="C",G348="C",G349="C",G350="C",G351="C",G352="C",G353="C",G354="C",G355="C",G356="C",G357="C"),"C",SUM(G346:G357))</f>
        <v>18908371</v>
      </c>
      <c r="H1072" s="12">
        <f t="shared" si="303"/>
        <v>1.9956460025033358</v>
      </c>
      <c r="I1072" s="12">
        <f t="shared" si="304"/>
        <v>42.721166170154575</v>
      </c>
      <c r="J1072" s="12">
        <f t="shared" si="305"/>
        <v>1.7451348207498845</v>
      </c>
      <c r="K1072" s="31">
        <f t="shared" si="306"/>
        <v>45.522575159095901</v>
      </c>
    </row>
    <row r="1073" spans="1:11" x14ac:dyDescent="0.2">
      <c r="A1073" t="str">
        <f t="shared" si="299"/>
        <v>YE Aug-16</v>
      </c>
      <c r="B1073">
        <f t="shared" si="300"/>
        <v>3036</v>
      </c>
      <c r="C1073" s="1">
        <f t="shared" si="301"/>
        <v>138210</v>
      </c>
      <c r="D1073" s="1">
        <f t="shared" si="302"/>
        <v>50580822</v>
      </c>
      <c r="E1073" s="10">
        <f>IF(OR(E347="C",E348="C",E349="C",E350="C",E351="C",E352="C",E353="C",E354="C",E355="C",E356="C",E357="C",E358="C"),"C",SUM(E347:E358))</f>
        <v>21696416</v>
      </c>
      <c r="F1073" s="10">
        <f>IF(OR(F347="C",F348="C",F349="C",F350="C",F351="C",F352="C",F353="C",F354="C",F355="C",F356="C",F357="C",F358="C"),"C",SUM(F347:F358))</f>
        <v>37882687</v>
      </c>
      <c r="G1073" s="10">
        <f>IF(OR(G347="C",G348="C",G349="C",G350="C",G351="C",G352="C",G353="C",G354="C",G355="C",G356="C",G357="C",G358="C"),"C",SUM(G347:G358))</f>
        <v>18996808</v>
      </c>
      <c r="H1073" s="12">
        <f t="shared" si="303"/>
        <v>1.9941606505682428</v>
      </c>
      <c r="I1073" s="12">
        <f t="shared" si="304"/>
        <v>42.894550033212191</v>
      </c>
      <c r="J1073" s="12">
        <f t="shared" si="305"/>
        <v>1.7460343219820269</v>
      </c>
      <c r="K1073" s="31">
        <f t="shared" si="306"/>
        <v>45.523715415019765</v>
      </c>
    </row>
    <row r="1074" spans="1:11" x14ac:dyDescent="0.2">
      <c r="A1074" t="str">
        <f t="shared" si="299"/>
        <v>YE Sep-16</v>
      </c>
      <c r="B1074">
        <f t="shared" si="300"/>
        <v>3060</v>
      </c>
      <c r="C1074" s="1">
        <f t="shared" si="301"/>
        <v>138122.66666666666</v>
      </c>
      <c r="D1074" s="1">
        <f t="shared" si="302"/>
        <v>50549382</v>
      </c>
      <c r="E1074" s="10">
        <f>IF(OR(E348="C",E349="C",E350="C",E351="C",E352="C",E353="C",E354="C",E355="C",E356="C",E357="C",E358="C",E359="C"),"C",SUM(E348:E359))</f>
        <v>21773133</v>
      </c>
      <c r="F1074" s="10">
        <f>IF(OR(F348="C",F349="C",F350="C",F351="C",F352="C",F353="C",F354="C",F355="C",F356="C",F357="C",F358="C",F359="C"),"C",SUM(F348:F359))</f>
        <v>38040747</v>
      </c>
      <c r="G1074" s="10">
        <f>IF(OR(G348="C",G349="C",G350="C",G351="C",G352="C",G353="C",G354="C",G355="C",G356="C",G357="C",G358="C",G359="C"),"C",SUM(G348:G359))</f>
        <v>19114885</v>
      </c>
      <c r="H1074" s="12">
        <f t="shared" si="303"/>
        <v>1.990111214375603</v>
      </c>
      <c r="I1074" s="12">
        <f t="shared" si="304"/>
        <v>43.072995432466413</v>
      </c>
      <c r="J1074" s="12">
        <f t="shared" si="305"/>
        <v>1.7471416263337023</v>
      </c>
      <c r="K1074" s="31">
        <f t="shared" si="306"/>
        <v>45.138126361655772</v>
      </c>
    </row>
    <row r="1075" spans="1:11" x14ac:dyDescent="0.2">
      <c r="A1075" t="str">
        <f t="shared" si="299"/>
        <v>YE Oct-16</v>
      </c>
      <c r="B1075">
        <f t="shared" si="300"/>
        <v>3109</v>
      </c>
      <c r="C1075" s="1">
        <f t="shared" si="301"/>
        <v>138008.33333333334</v>
      </c>
      <c r="D1075" s="1">
        <f t="shared" si="302"/>
        <v>50506850</v>
      </c>
      <c r="E1075" s="10">
        <f>IF(OR(E349="C",E350="C",E351="C",E352="C",E353="C",E354="C",E355="C",E356="C",E357="C",E358="C",E359="C",E360="C"),"C",SUM(E349:E360))</f>
        <v>21849427</v>
      </c>
      <c r="F1075" s="10">
        <f>IF(OR(F349="C",F350="C",F351="C",F352="C",F353="C",F354="C",F355="C",F356="C",F357="C",F358="C",F359="C",F360="C"),"C",SUM(F349:F360))</f>
        <v>38211322</v>
      </c>
      <c r="G1075" s="10">
        <f>IF(OR(G349="C",G350="C",G351="C",G352="C",G353="C",G354="C",G355="C",G356="C",G357="C",G358="C",G359="C",G360="C"),"C",SUM(G349:G360))</f>
        <v>19192131</v>
      </c>
      <c r="H1075" s="12">
        <f t="shared" si="303"/>
        <v>1.9909890152375471</v>
      </c>
      <c r="I1075" s="12">
        <f t="shared" si="304"/>
        <v>43.26032409465251</v>
      </c>
      <c r="J1075" s="12">
        <f t="shared" si="305"/>
        <v>1.7488477844293124</v>
      </c>
      <c r="K1075" s="31">
        <f t="shared" si="306"/>
        <v>44.389943175726387</v>
      </c>
    </row>
    <row r="1076" spans="1:11" x14ac:dyDescent="0.2">
      <c r="A1076" t="str">
        <f t="shared" si="299"/>
        <v>YE Nov-16</v>
      </c>
      <c r="B1076">
        <f t="shared" si="300"/>
        <v>3105</v>
      </c>
      <c r="C1076" s="1">
        <f t="shared" si="301"/>
        <v>137942.33333333334</v>
      </c>
      <c r="D1076" s="1">
        <f t="shared" si="302"/>
        <v>50483090</v>
      </c>
      <c r="E1076" s="10">
        <f>IF(OR(E350="C",E351="C",E352="C",E353="C",E354="C",E355="C",E356="C",E357="C",E358="C",E359="C",E360="C",E361="C"),"C",SUM(E350:E361))</f>
        <v>21923286</v>
      </c>
      <c r="F1076" s="10">
        <f>IF(OR(F350="C",F351="C",F352="C",F353="C",F354="C",F355="C",F356="C",F357="C",F358="C",F359="C",F360="C",F361="C"),"C",SUM(F350:F361))</f>
        <v>38369438</v>
      </c>
      <c r="G1076" s="10">
        <f>IF(OR(G350="C",G351="C",G352="C",G353="C",G354="C",G355="C",G356="C",G357="C",G358="C",G359="C",G360="C",G361="C"),"C",SUM(G350:G361))</f>
        <v>19286190</v>
      </c>
      <c r="H1076" s="12">
        <f t="shared" si="303"/>
        <v>1.9894773410404025</v>
      </c>
      <c r="I1076" s="12">
        <f t="shared" si="304"/>
        <v>43.426989116553685</v>
      </c>
      <c r="J1076" s="12">
        <f t="shared" si="305"/>
        <v>1.7501682001502876</v>
      </c>
      <c r="K1076" s="31">
        <f t="shared" si="306"/>
        <v>44.42587224906066</v>
      </c>
    </row>
    <row r="1077" spans="1:11" x14ac:dyDescent="0.2">
      <c r="A1077" t="str">
        <f t="shared" si="299"/>
        <v>YE Dec-16</v>
      </c>
      <c r="B1077">
        <f t="shared" si="300"/>
        <v>3089</v>
      </c>
      <c r="C1077" s="1">
        <f t="shared" si="301"/>
        <v>137755.58333333334</v>
      </c>
      <c r="D1077" s="1">
        <f t="shared" si="302"/>
        <v>50413619</v>
      </c>
      <c r="E1077" s="10">
        <f>IF(OR(E351="C",E352="C",E353="C",E354="C",E355="C",E356="C",E357="C",E358="C",E359="C",E360="C",E361="C",E362="C"),"C",SUM(E351:E362))</f>
        <v>21972915</v>
      </c>
      <c r="F1077" s="10">
        <f>IF(OR(F351="C",F352="C",F353="C",F354="C",F355="C",F356="C",F357="C",F358="C",F359="C",F360="C",F361="C",F362="C"),"C",SUM(F351:F362))</f>
        <v>38500899</v>
      </c>
      <c r="G1077" s="10">
        <f>IF(OR(G351="C",G352="C",G353="C",G354="C",G355="C",G356="C",G357="C",G358="C",G359="C",G360="C",G361="C",G362="C"),"C",SUM(G351:G362))</f>
        <v>19369326</v>
      </c>
      <c r="H1077" s="12">
        <f t="shared" si="303"/>
        <v>1.9877252827486098</v>
      </c>
      <c r="I1077" s="12">
        <f t="shared" si="304"/>
        <v>43.585276034239875</v>
      </c>
      <c r="J1077" s="12">
        <f t="shared" si="305"/>
        <v>1.7521980583823311</v>
      </c>
      <c r="K1077" s="31">
        <f t="shared" si="306"/>
        <v>44.595527139311535</v>
      </c>
    </row>
    <row r="1078" spans="1:11" x14ac:dyDescent="0.2">
      <c r="A1078" t="str">
        <f t="shared" si="299"/>
        <v>YE Jan-17</v>
      </c>
      <c r="B1078">
        <f t="shared" si="300"/>
        <v>3101</v>
      </c>
      <c r="C1078" s="1">
        <f t="shared" si="301"/>
        <v>137653.58333333334</v>
      </c>
      <c r="D1078" s="1">
        <f t="shared" si="302"/>
        <v>50375675</v>
      </c>
      <c r="E1078" s="10">
        <f>IF(OR(E352="C",E353="C",E354="C",E355="C",E356="C",E357="C",E358="C",E359="C",E360="C",E361="C",E362="C",E363="C"),"C",SUM(E352:E363))</f>
        <v>22007707</v>
      </c>
      <c r="F1078" s="10">
        <f>IF(OR(F352="C",F353="C",F354="C",F355="C",F356="C",F357="C",F358="C",F359="C",F360="C",F361="C",F362="C",F363="C"),"C",SUM(F352:F363))</f>
        <v>38556463</v>
      </c>
      <c r="G1078" s="10">
        <f>IF(OR(G352="C",G353="C",G354="C",G355="C",G356="C",G357="C",G358="C",G359="C",G360="C",G361="C",G362="C",G363="C"),"C",SUM(G352:G363))</f>
        <v>19403774</v>
      </c>
      <c r="H1078" s="12">
        <f t="shared" si="303"/>
        <v>1.9870599915253599</v>
      </c>
      <c r="I1078" s="12">
        <f t="shared" si="304"/>
        <v>43.687170444862524</v>
      </c>
      <c r="J1078" s="12">
        <f t="shared" si="305"/>
        <v>1.7519527590948025</v>
      </c>
      <c r="K1078" s="31">
        <f t="shared" si="306"/>
        <v>44.390062345479954</v>
      </c>
    </row>
    <row r="1079" spans="1:11" x14ac:dyDescent="0.2">
      <c r="A1079" t="str">
        <f t="shared" si="299"/>
        <v>YE Feb-17</v>
      </c>
      <c r="B1079">
        <f t="shared" si="300"/>
        <v>3102</v>
      </c>
      <c r="C1079" s="1">
        <f t="shared" si="301"/>
        <v>137605.33333333334</v>
      </c>
      <c r="D1079" s="1">
        <f t="shared" si="302"/>
        <v>50218626</v>
      </c>
      <c r="E1079" s="10">
        <f>IF(OR(E353="C",E354="C",E355="C",E356="C",E357="C",E358="C",E359="C",E360="C",E361="C",E362="C",E363="C",E364="C"),"C",SUM(E353:E364))</f>
        <v>21999405</v>
      </c>
      <c r="F1079" s="10">
        <f>IF(OR(F353="C",F354="C",F355="C",F356="C",F357="C",F358="C",F359="C",F360="C",F361="C",F362="C",F363="C",F364="C"),"C",SUM(F353:F364))</f>
        <v>38540077</v>
      </c>
      <c r="G1079" s="10">
        <f>IF(OR(G353="C",G354="C",G355="C",G356="C",G357="C",G358="C",G359="C",G360="C",G361="C",G362="C",G363="C",G364="C"),"C",SUM(G353:G364))</f>
        <v>19357261</v>
      </c>
      <c r="H1079" s="12">
        <f t="shared" si="303"/>
        <v>1.9909881361831099</v>
      </c>
      <c r="I1079" s="12">
        <f t="shared" si="304"/>
        <v>43.807261871322403</v>
      </c>
      <c r="J1079" s="12">
        <f t="shared" si="305"/>
        <v>1.7518690619132653</v>
      </c>
      <c r="K1079" s="31">
        <f t="shared" si="306"/>
        <v>44.360197721899851</v>
      </c>
    </row>
    <row r="1080" spans="1:11" x14ac:dyDescent="0.2">
      <c r="A1080" t="str">
        <f t="shared" si="299"/>
        <v>YE Mar-17</v>
      </c>
      <c r="B1080">
        <f t="shared" si="300"/>
        <v>3096</v>
      </c>
      <c r="C1080" s="1">
        <f t="shared" si="301"/>
        <v>137544.41666666666</v>
      </c>
      <c r="D1080" s="1">
        <f t="shared" si="302"/>
        <v>50195965</v>
      </c>
      <c r="E1080" s="10">
        <f>IF(OR(E354="C",E355="C",E356="C",E357="C",E358="C",E359="C",E360="C",E361="C",E362="C",E363="C",E364="C",E365="C"),"C",SUM(E354:E365))</f>
        <v>22032133</v>
      </c>
      <c r="F1080" s="10">
        <f>IF(OR(F354="C",F355="C",F356="C",F357="C",F358="C",F359="C",F360="C",F361="C",F362="C",F363="C",F364="C",F365="C"),"C",SUM(F354:F365))</f>
        <v>38418276</v>
      </c>
      <c r="G1080" s="10">
        <f>IF(OR(G354="C",G355="C",G356="C",G357="C",G358="C",G359="C",G360="C",G361="C",G362="C",G363="C",G364="C",G365="C"),"C",SUM(G354:G365))</f>
        <v>19319383</v>
      </c>
      <c r="H1080" s="12">
        <f t="shared" ref="H1080" si="307">IF(OR(G1080="C",F1080="C"),"C",F1080/G1080)</f>
        <v>1.9885871096400956</v>
      </c>
      <c r="I1080" s="12">
        <f t="shared" ref="I1080" si="308">IF(OR(E1080="C",D1080="C"),"C",100*E1080/D1080)</f>
        <v>43.892239147110729</v>
      </c>
      <c r="J1080" s="12">
        <f t="shared" ref="J1080" si="309">IF(OR(F1080="C",E1080="C"),"C",F1080/E1080)</f>
        <v>1.743738384295338</v>
      </c>
      <c r="K1080" s="31">
        <f t="shared" ref="K1080" si="310">C1080/B1080</f>
        <v>44.42649117140396</v>
      </c>
    </row>
    <row r="1081" spans="1:11" ht="13.5" customHeight="1" x14ac:dyDescent="0.2">
      <c r="A1081" t="str">
        <f t="shared" ref="A1081:A1095" si="311">"YE "&amp;TEXT(A177,"mmm-yy")</f>
        <v>YE Apr-17</v>
      </c>
      <c r="B1081">
        <f t="shared" ref="B1081:B1095" si="312">B177</f>
        <v>3099</v>
      </c>
      <c r="C1081" s="1">
        <f t="shared" ref="C1081:C1095" si="313">SUM(C166:C177)/12</f>
        <v>137555.33333333334</v>
      </c>
      <c r="D1081" s="1">
        <f t="shared" ref="D1081:D1095" si="314">SUM(D166:D177)</f>
        <v>50199895</v>
      </c>
      <c r="E1081" s="10">
        <f>IF(OR(E355="C",E356="C",E357="C",E358="C",E359="C",E360="C",E361="C",E362="C",E363="C",E364="C",E365="C",E366="C"),"C",SUM(E355:E366))</f>
        <v>22120028</v>
      </c>
      <c r="F1081" s="10">
        <f>IF(OR(F355="C",F356="C",F357="C",F358="C",F359="C",F360="C",F361="C",F362="C",F363="C",F364="C",F365="C",F366="C"),"C",SUM(F355:F366))</f>
        <v>38640791</v>
      </c>
      <c r="G1081" s="10">
        <f>IF(OR(G355="C",G356="C",G357="C",G358="C",G359="C",G360="C",G361="C",G362="C",G363="C",G364="C",G365="C",G366="C"),"C",SUM(G355:G366))</f>
        <v>19410633</v>
      </c>
      <c r="H1081" s="12">
        <f t="shared" ref="H1081" si="315">IF(OR(G1081="C",F1081="C"),"C",F1081/G1081)</f>
        <v>1.9907022609721177</v>
      </c>
      <c r="I1081" s="12">
        <f t="shared" ref="I1081" si="316">IF(OR(E1081="C",D1081="C"),"C",100*E1081/D1081)</f>
        <v>44.063892962325916</v>
      </c>
      <c r="J1081" s="12">
        <f t="shared" ref="J1081" si="317">IF(OR(F1081="C",E1081="C"),"C",F1081/E1081)</f>
        <v>1.7468689913050743</v>
      </c>
      <c r="K1081" s="31">
        <f t="shared" ref="K1081" si="318">C1081/B1081</f>
        <v>44.387006561256321</v>
      </c>
    </row>
    <row r="1082" spans="1:11" ht="13.5" customHeight="1" x14ac:dyDescent="0.2">
      <c r="A1082" t="str">
        <f t="shared" si="311"/>
        <v>YE May-17</v>
      </c>
      <c r="B1082">
        <f t="shared" si="312"/>
        <v>3042</v>
      </c>
      <c r="C1082" s="1">
        <f t="shared" si="313"/>
        <v>137545.91666666666</v>
      </c>
      <c r="D1082" s="1">
        <f t="shared" si="314"/>
        <v>50196392</v>
      </c>
      <c r="E1082" s="10">
        <f>IF(OR(E356="C",E357="C",E358="C",E359="C",E360="C",E361="C",E362="C",E363="C",E364="C",E365="C",E366="C",E367="C"),"C",SUM(E356:E367))</f>
        <v>22208257</v>
      </c>
      <c r="F1082" s="10">
        <f>IF(OR(F356="C",F357="C",F358="C",F359="C",F360="C",F361="C",F362="C",F363="C",F364="C",F365="C",F366="C",F367="C"),"C",SUM(F356:F367))</f>
        <v>38811942</v>
      </c>
      <c r="G1082" s="10">
        <f>IF(OR(G356="C",G357="C",G358="C",G359="C",G360="C",G361="C",G362="C",G363="C",G364="C",G365="C",G366="C",G367="C"),"C",SUM(G356:G367))</f>
        <v>19487521</v>
      </c>
      <c r="H1082" s="12">
        <f t="shared" ref="H1082" si="319">IF(OR(G1082="C",F1082="C"),"C",F1082/G1082)</f>
        <v>1.9916305414116038</v>
      </c>
      <c r="I1082" s="12">
        <f t="shared" ref="I1082" si="320">IF(OR(E1082="C",D1082="C"),"C",100*E1082/D1082)</f>
        <v>44.242735613348465</v>
      </c>
      <c r="J1082" s="12">
        <f t="shared" ref="J1082" si="321">IF(OR(F1082="C",E1082="C"),"C",F1082/E1082)</f>
        <v>1.7476356654193979</v>
      </c>
      <c r="K1082" s="31">
        <f t="shared" ref="K1082" si="322">C1082/B1082</f>
        <v>45.215620206004822</v>
      </c>
    </row>
    <row r="1083" spans="1:11" ht="13.5" customHeight="1" x14ac:dyDescent="0.2">
      <c r="A1083" t="str">
        <f t="shared" si="311"/>
        <v>YE Jun-17</v>
      </c>
      <c r="B1083">
        <f t="shared" si="312"/>
        <v>3043</v>
      </c>
      <c r="C1083" s="1">
        <f t="shared" si="313"/>
        <v>137548.75</v>
      </c>
      <c r="D1083" s="1">
        <f t="shared" si="314"/>
        <v>50197412</v>
      </c>
      <c r="E1083" s="10">
        <f>IF(OR(E357="C",E358="C",E359="C",E360="C",E361="C",E362="C",E363="C",E364="C",E365="C",E366="C",E367="C",E368="C"),"C",SUM(E357:E368))</f>
        <v>22284158</v>
      </c>
      <c r="F1083" s="10">
        <f>IF(OR(F357="C",F358="C",F359="C",F360="C",F361="C",F362="C",F363="C",F364="C",F365="C",F366="C",F367="C",F368="C"),"C",SUM(F357:F368))</f>
        <v>38957936</v>
      </c>
      <c r="G1083" s="10">
        <f>IF(OR(G357="C",G358="C",G359="C",G360="C",G361="C",G362="C",G363="C",G364="C",G365="C",G366="C",G367="C",G368="C"),"C",SUM(G357:G368))</f>
        <v>19549667</v>
      </c>
      <c r="H1083" s="12">
        <f t="shared" ref="H1083" si="323">IF(OR(G1083="C",F1083="C"),"C",F1083/G1083)</f>
        <v>1.9927672425315479</v>
      </c>
      <c r="I1083" s="12">
        <f t="shared" ref="I1083" si="324">IF(OR(E1083="C",D1083="C"),"C",100*E1083/D1083)</f>
        <v>44.393041617364659</v>
      </c>
      <c r="J1083" s="12">
        <f t="shared" ref="J1083" si="325">IF(OR(F1083="C",E1083="C"),"C",F1083/E1083)</f>
        <v>1.7482345978699307</v>
      </c>
      <c r="K1083" s="31">
        <f t="shared" ref="K1083" si="326">C1083/B1083</f>
        <v>45.201692408807098</v>
      </c>
    </row>
    <row r="1084" spans="1:11" ht="13.5" customHeight="1" x14ac:dyDescent="0.2">
      <c r="A1084" t="str">
        <f t="shared" si="311"/>
        <v>YE Jul-17</v>
      </c>
      <c r="B1084">
        <f t="shared" si="312"/>
        <v>2966</v>
      </c>
      <c r="C1084" s="1">
        <f t="shared" si="313"/>
        <v>137458.83333333334</v>
      </c>
      <c r="D1084" s="1">
        <f t="shared" si="314"/>
        <v>50163963</v>
      </c>
      <c r="E1084" s="10">
        <f>IF(OR(E358="C",E359="C",E360="C",E361="C",E362="C",E363="C",E364="C",E365="C",E366="C",E367="C",E368="C",E369="C"),"C",SUM(E358:E369))</f>
        <v>22306341</v>
      </c>
      <c r="F1084" s="10">
        <f>IF(OR(F358="C",F359="C",F360="C",F361="C",F362="C",F363="C",F364="C",F365="C",F366="C",F367="C",F368="C",F369="C"),"C",SUM(F358:F369))</f>
        <v>38995323</v>
      </c>
      <c r="G1084" s="10">
        <f>IF(OR(G358="C",G359="C",G360="C",G361="C",G362="C",G363="C",G364="C",G365="C",G366="C",G367="C",G368="C",G369="C"),"C",SUM(G358:G369))</f>
        <v>19582014</v>
      </c>
      <c r="H1084" s="12">
        <f t="shared" ref="H1084" si="327">IF(OR(G1084="C",F1084="C"),"C",F1084/G1084)</f>
        <v>1.9913846961808934</v>
      </c>
      <c r="I1084" s="12">
        <f t="shared" ref="I1084" si="328">IF(OR(E1084="C",D1084="C"),"C",100*E1084/D1084)</f>
        <v>44.466863592894363</v>
      </c>
      <c r="J1084" s="12">
        <f t="shared" ref="J1084" si="329">IF(OR(F1084="C",E1084="C"),"C",F1084/E1084)</f>
        <v>1.7481721004803075</v>
      </c>
      <c r="K1084" s="31">
        <f t="shared" ref="K1084" si="330">C1084/B1084</f>
        <v>46.344852775904698</v>
      </c>
    </row>
    <row r="1085" spans="1:11" ht="13.5" customHeight="1" x14ac:dyDescent="0.2">
      <c r="A1085" t="str">
        <f t="shared" si="311"/>
        <v>YE Aug-17</v>
      </c>
      <c r="B1085">
        <f t="shared" si="312"/>
        <v>2954</v>
      </c>
      <c r="C1085" s="1">
        <f t="shared" si="313"/>
        <v>137341.5</v>
      </c>
      <c r="D1085" s="1">
        <f t="shared" si="314"/>
        <v>50120315</v>
      </c>
      <c r="E1085" s="10">
        <f>IF(OR(E359="C",E360="C",E361="C",E362="C",E363="C",E364="C",E365="C",E366="C",E367="C",E368="C",E369="C",E370="C"),"C",SUM(E359:E370))</f>
        <v>22310172</v>
      </c>
      <c r="F1085" s="10">
        <f>IF(OR(F359="C",F360="C",F361="C",F362="C",F363="C",F364="C",F365="C",F366="C",F367="C",F368="C",F369="C",F370="C"),"C",SUM(F359:F370))</f>
        <v>38986908</v>
      </c>
      <c r="G1085" s="10">
        <f>IF(OR(G359="C",G360="C",G361="C",G362="C",G363="C",G364="C",G365="C",G366="C",G367="C",G368="C",G369="C",G370="C"),"C",SUM(G359:G370))</f>
        <v>19609634</v>
      </c>
      <c r="H1085" s="12">
        <f t="shared" ref="H1085" si="331">IF(OR(G1085="C",F1085="C"),"C",F1085/G1085)</f>
        <v>1.9881507222419348</v>
      </c>
      <c r="I1085" s="12">
        <f t="shared" ref="I1085" si="332">IF(OR(E1085="C",D1085="C"),"C",100*E1085/D1085)</f>
        <v>44.51323181029489</v>
      </c>
      <c r="J1085" s="12">
        <f t="shared" ref="J1085" si="333">IF(OR(F1085="C",E1085="C"),"C",F1085/E1085)</f>
        <v>1.7474947302064727</v>
      </c>
      <c r="K1085" s="31">
        <f t="shared" ref="K1085" si="334">C1085/B1085</f>
        <v>46.493398781313473</v>
      </c>
    </row>
    <row r="1086" spans="1:11" ht="13.5" customHeight="1" x14ac:dyDescent="0.2">
      <c r="A1086" t="str">
        <f t="shared" si="311"/>
        <v>YE Sep-17</v>
      </c>
      <c r="B1086">
        <f t="shared" si="312"/>
        <v>2995</v>
      </c>
      <c r="C1086" s="1">
        <f t="shared" si="313"/>
        <v>137227.58333333334</v>
      </c>
      <c r="D1086" s="1">
        <f t="shared" si="314"/>
        <v>50079305</v>
      </c>
      <c r="E1086" s="10">
        <f>IF(OR(E360="C",E361="C",E362="C",E363="C",E364="C",E365="C",E366="C",E367="C",E368="C",E369="C",E370="C",E371="C"),"C",SUM(E360:E371))</f>
        <v>22308546</v>
      </c>
      <c r="F1086" s="10">
        <f>IF(OR(F360="C",F361="C",F362="C",F363="C",F364="C",F365="C",F366="C",F367="C",F368="C",F369="C",F370="C",F371="C"),"C",SUM(F360:F371))</f>
        <v>39022755</v>
      </c>
      <c r="G1086" s="10">
        <f>IF(OR(G360="C",G361="C",G362="C",G363="C",G364="C",G365="C",G366="C",G367="C",G368="C",G369="C",G370="C",G371="C"),"C",SUM(G360:G371))</f>
        <v>19605457</v>
      </c>
      <c r="H1086" s="12">
        <f t="shared" ref="H1086" si="335">IF(OR(G1086="C",F1086="C"),"C",F1086/G1086)</f>
        <v>1.9904027230785797</v>
      </c>
      <c r="I1086" s="12">
        <f t="shared" ref="I1086" si="336">IF(OR(E1086="C",D1086="C"),"C",100*E1086/D1086)</f>
        <v>44.546436896438557</v>
      </c>
      <c r="J1086" s="12">
        <f t="shared" ref="J1086" si="337">IF(OR(F1086="C",E1086="C"),"C",F1086/E1086)</f>
        <v>1.7492289726098689</v>
      </c>
      <c r="K1086" s="31">
        <f t="shared" ref="K1086" si="338">C1086/B1086</f>
        <v>45.81889259877574</v>
      </c>
    </row>
    <row r="1087" spans="1:11" ht="13.5" customHeight="1" x14ac:dyDescent="0.2">
      <c r="A1087" t="str">
        <f t="shared" si="311"/>
        <v>YE Oct-17</v>
      </c>
      <c r="B1087">
        <f t="shared" si="312"/>
        <v>3040</v>
      </c>
      <c r="C1087" s="1">
        <f t="shared" si="313"/>
        <v>137415.58333333334</v>
      </c>
      <c r="D1087" s="1">
        <f t="shared" si="314"/>
        <v>50149241</v>
      </c>
      <c r="E1087" s="10">
        <f>IF(OR(E361="C",E362="C",E363="C",E364="C",E365="C",E366="C",E367="C",E368="C",E369="C",E370="C",E371="C",E372="C"),"C",SUM(E361:E372))</f>
        <v>22377886</v>
      </c>
      <c r="F1087" s="10">
        <f>IF(OR(F361="C",F362="C",F363="C",F364="C",F365="C",F366="C",F367="C",F368="C",F369="C",F370="C",F371="C",F372="C"),"C",SUM(F361:F372))</f>
        <v>39165490</v>
      </c>
      <c r="G1087" s="10">
        <f>IF(OR(G361="C",G362="C",G363="C",G364="C",G365="C",G366="C",G367="C",G368="C",G369="C",G370="C",G371="C",G372="C"),"C",SUM(G361:G372))</f>
        <v>19691398</v>
      </c>
      <c r="H1087" s="12">
        <f t="shared" ref="H1087" si="339">IF(OR(G1087="C",F1087="C"),"C",F1087/G1087)</f>
        <v>1.9889644198954284</v>
      </c>
      <c r="I1087" s="12">
        <f t="shared" ref="I1087" si="340">IF(OR(E1087="C",D1087="C"),"C",100*E1087/D1087)</f>
        <v>44.622581625911344</v>
      </c>
      <c r="J1087" s="12">
        <f t="shared" ref="J1087" si="341">IF(OR(F1087="C",E1087="C"),"C",F1087/E1087)</f>
        <v>1.7501872160757277</v>
      </c>
      <c r="K1087" s="31">
        <f t="shared" ref="K1087" si="342">C1087/B1087</f>
        <v>45.202494517543862</v>
      </c>
    </row>
    <row r="1088" spans="1:11" ht="13.5" customHeight="1" x14ac:dyDescent="0.2">
      <c r="A1088" t="str">
        <f t="shared" si="311"/>
        <v>YE Nov-17</v>
      </c>
      <c r="B1088">
        <f t="shared" si="312"/>
        <v>3053</v>
      </c>
      <c r="C1088" s="1">
        <f t="shared" si="313"/>
        <v>137431.33333333334</v>
      </c>
      <c r="D1088" s="1">
        <f t="shared" si="314"/>
        <v>50154911</v>
      </c>
      <c r="E1088" s="10">
        <f>IF(OR(E362="C",E363="C",E364="C",E365="C",E366="C",E367="C",E368="C",E369="C",E370="C",E371="C",E372="C",E373="C"),"C",SUM(E362:E373))</f>
        <v>22447135</v>
      </c>
      <c r="F1088" s="10">
        <f>IF(OR(F362="C",F363="C",F364="C",F365="C",F366="C",F367="C",F368="C",F369="C",F370="C",F371="C",F372="C",F373="C"),"C",SUM(F362:F373))</f>
        <v>39306060</v>
      </c>
      <c r="G1088" s="10">
        <f>IF(OR(G362="C",G363="C",G364="C",G365="C",G366="C",G367="C",G368="C",G369="C",G370="C",G371="C",G372="C",G373="C"),"C",SUM(G362:G373))</f>
        <v>19755907</v>
      </c>
      <c r="H1088" s="12">
        <f t="shared" ref="H1088" si="343">IF(OR(G1088="C",F1088="C"),"C",F1088/G1088)</f>
        <v>1.9895851909001192</v>
      </c>
      <c r="I1088" s="12">
        <f t="shared" ref="I1088" si="344">IF(OR(E1088="C",D1088="C"),"C",100*E1088/D1088)</f>
        <v>44.755607282405506</v>
      </c>
      <c r="J1088" s="12">
        <f t="shared" ref="J1088" si="345">IF(OR(F1088="C",E1088="C"),"C",F1088/E1088)</f>
        <v>1.7510501897012691</v>
      </c>
      <c r="K1088" s="31">
        <f t="shared" ref="K1088" si="346">C1088/B1088</f>
        <v>45.015176329293595</v>
      </c>
    </row>
    <row r="1089" spans="1:11" ht="13.5" customHeight="1" x14ac:dyDescent="0.2">
      <c r="A1089" t="str">
        <f t="shared" si="311"/>
        <v>YE Dec-17</v>
      </c>
      <c r="B1089">
        <f t="shared" si="312"/>
        <v>3070</v>
      </c>
      <c r="C1089" s="1">
        <f t="shared" si="313"/>
        <v>137531.08333333334</v>
      </c>
      <c r="D1089" s="1">
        <f t="shared" si="314"/>
        <v>50192018</v>
      </c>
      <c r="E1089" s="10">
        <f>IF(OR(E363="C",E364="C",E365="C",E366="C",E367="C",E368="C",E369="C",E370="C",E371="C",E372="C",E373="C",E374="C"),"C",SUM(E363:E374))</f>
        <v>22518233</v>
      </c>
      <c r="F1089" s="10">
        <f>IF(OR(F363="C",F364="C",F365="C",F366="C",F367="C",F368="C",F369="C",F370="C",F371="C",F372="C",F373="C",F374="C"),"C",SUM(F363:F374))</f>
        <v>39464430</v>
      </c>
      <c r="G1089" s="10">
        <f>IF(OR(G363="C",G364="C",G365="C",G366="C",G367="C",G368="C",G369="C",G370="C",G371="C",G372="C",G373="C",G374="C"),"C",SUM(G363:G374))</f>
        <v>19787437</v>
      </c>
      <c r="H1089" s="12">
        <f t="shared" ref="H1089" si="347">IF(OR(G1089="C",F1089="C"),"C",F1089/G1089)</f>
        <v>1.9944184787549797</v>
      </c>
      <c r="I1089" s="12">
        <f t="shared" ref="I1089" si="348">IF(OR(E1089="C",D1089="C"),"C",100*E1089/D1089)</f>
        <v>44.864171430604763</v>
      </c>
      <c r="J1089" s="12">
        <f t="shared" ref="J1089" si="349">IF(OR(F1089="C",E1089="C"),"C",F1089/E1089)</f>
        <v>1.7525544744119133</v>
      </c>
      <c r="K1089" s="31">
        <f t="shared" ref="K1089" si="350">C1089/B1089</f>
        <v>44.798398479913139</v>
      </c>
    </row>
    <row r="1090" spans="1:11" ht="13.5" customHeight="1" x14ac:dyDescent="0.2">
      <c r="A1090" t="str">
        <f t="shared" si="311"/>
        <v>YE Jan-18</v>
      </c>
      <c r="B1090">
        <f t="shared" si="312"/>
        <v>3067</v>
      </c>
      <c r="C1090" s="1">
        <f t="shared" si="313"/>
        <v>137566.25</v>
      </c>
      <c r="D1090" s="1">
        <f t="shared" si="314"/>
        <v>50205100</v>
      </c>
      <c r="E1090" s="10">
        <f>IF(OR(E364="C",E365="C",E366="C",E367="C",E368="C",E369="C",E370="C",E371="C",E372="C",E373="C",E374="C",E375="C"),"C",SUM(E364:E375))</f>
        <v>22590466</v>
      </c>
      <c r="F1090" s="10">
        <f>IF(OR(F364="C",F365="C",F366="C",F367="C",F368="C",F369="C",F370="C",F371="C",F372="C",F373="C",F374="C",F375="C"),"C",SUM(F364:F375))</f>
        <v>39534095</v>
      </c>
      <c r="G1090" s="10">
        <f>IF(OR(G364="C",G365="C",G366="C",G367="C",G368="C",G369="C",G370="C",G371="C",G372="C",G373="C",G374="C",G375="C"),"C",SUM(G364:G375))</f>
        <v>19786540</v>
      </c>
      <c r="H1090" s="12">
        <f t="shared" ref="H1090" si="351">IF(OR(G1090="C",F1090="C"),"C",F1090/G1090)</f>
        <v>1.9980297212145226</v>
      </c>
      <c r="I1090" s="12">
        <f t="shared" ref="I1090" si="352">IF(OR(E1090="C",D1090="C"),"C",100*E1090/D1090)</f>
        <v>44.996356943816465</v>
      </c>
      <c r="J1090" s="12">
        <f t="shared" ref="J1090" si="353">IF(OR(F1090="C",E1090="C"),"C",F1090/E1090)</f>
        <v>1.7500345057069651</v>
      </c>
      <c r="K1090" s="31">
        <f t="shared" ref="K1090" si="354">C1090/B1090</f>
        <v>44.853684382132379</v>
      </c>
    </row>
    <row r="1091" spans="1:11" ht="13.5" customHeight="1" x14ac:dyDescent="0.2">
      <c r="A1091" t="str">
        <f t="shared" si="311"/>
        <v>YE Feb-18</v>
      </c>
      <c r="B1091">
        <f t="shared" si="312"/>
        <v>3067</v>
      </c>
      <c r="C1091" s="1">
        <f t="shared" si="313"/>
        <v>137600</v>
      </c>
      <c r="D1091" s="1">
        <f t="shared" si="314"/>
        <v>50216440</v>
      </c>
      <c r="E1091" s="10">
        <f>IF(OR(E365="C",E366="C",E367="C",E368="C",E369="C",E370="C",E371="C",E372="C",E373="C",E374="C",E375="C",E376="C"),"C",SUM(E365:E376))</f>
        <v>22615097</v>
      </c>
      <c r="F1091" s="10">
        <f>IF(OR(F365="C",F366="C",F367="C",F368="C",F369="C",F370="C",F371="C",F372="C",F373="C",F374="C",F375="C",F376="C"),"C",SUM(F365:F376))</f>
        <v>39615912</v>
      </c>
      <c r="G1091" s="10">
        <f>IF(OR(G365="C",G366="C",G367="C",G368="C",G369="C",G370="C",G371="C",G372="C",G373="C",G374="C",G375="C",G376="C"),"C",SUM(G365:G376))</f>
        <v>19876554</v>
      </c>
      <c r="H1091" s="12">
        <f t="shared" ref="H1091" si="355">IF(OR(G1091="C",F1091="C"),"C",F1091/G1091)</f>
        <v>1.9930975962936031</v>
      </c>
      <c r="I1091" s="12">
        <f t="shared" ref="I1091" si="356">IF(OR(E1091="C",D1091="C"),"C",100*E1091/D1091)</f>
        <v>45.035245429584414</v>
      </c>
      <c r="J1091" s="12">
        <f t="shared" ref="J1091" si="357">IF(OR(F1091="C",E1091="C"),"C",F1091/E1091)</f>
        <v>1.7517462781610003</v>
      </c>
      <c r="K1091" s="31">
        <f t="shared" ref="K1091" si="358">C1091/B1091</f>
        <v>44.864688620802085</v>
      </c>
    </row>
    <row r="1092" spans="1:11" ht="13.5" customHeight="1" x14ac:dyDescent="0.2">
      <c r="A1092" t="str">
        <f t="shared" si="311"/>
        <v>YE Mar-18</v>
      </c>
      <c r="B1092">
        <f t="shared" si="312"/>
        <v>3063</v>
      </c>
      <c r="C1092" s="1">
        <f t="shared" si="313"/>
        <v>137678.25</v>
      </c>
      <c r="D1092" s="1">
        <f t="shared" si="314"/>
        <v>50245549</v>
      </c>
      <c r="E1092" s="10">
        <f>IF(OR(E366="C",E367="C",E368="C",E369="C",E370="C",E371="C",E372="C",E373="C",E374="C",E375="C",E376="C",E377="C"),"C",SUM(E366:E377))</f>
        <v>22705315</v>
      </c>
      <c r="F1092" s="10">
        <f>IF(OR(F366="C",F367="C",F368="C",F369="C",F370="C",F371="C",F372="C",F373="C",F374="C",F375="C",F376="C",F377="C"),"C",SUM(F366:F377))</f>
        <v>39926326</v>
      </c>
      <c r="G1092" s="10">
        <f>IF(OR(G366="C",G367="C",G368="C",G369="C",G370="C",G371="C",G372="C",G373="C",G374="C",G375="C",G376="C",G377="C"),"C",SUM(G366:G377))</f>
        <v>20035646</v>
      </c>
      <c r="H1092" s="12">
        <f t="shared" ref="H1092" si="359">IF(OR(G1092="C",F1092="C"),"C",F1092/G1092)</f>
        <v>1.992764595661153</v>
      </c>
      <c r="I1092" s="12">
        <f t="shared" ref="I1092" si="360">IF(OR(E1092="C",D1092="C"),"C",100*E1092/D1092)</f>
        <v>45.188709153123192</v>
      </c>
      <c r="J1092" s="12">
        <f t="shared" ref="J1092" si="361">IF(OR(F1092="C",E1092="C"),"C",F1092/E1092)</f>
        <v>1.7584572598970769</v>
      </c>
      <c r="K1092" s="31">
        <f t="shared" ref="K1092" si="362">C1092/B1092</f>
        <v>44.94882468168462</v>
      </c>
    </row>
    <row r="1093" spans="1:11" ht="13.5" customHeight="1" x14ac:dyDescent="0.2">
      <c r="A1093" t="str">
        <f t="shared" si="311"/>
        <v>YE Apr-18</v>
      </c>
      <c r="B1093">
        <f t="shared" si="312"/>
        <v>3056</v>
      </c>
      <c r="C1093" s="1">
        <f t="shared" si="313"/>
        <v>137684.25</v>
      </c>
      <c r="D1093" s="1">
        <f t="shared" si="314"/>
        <v>50247709</v>
      </c>
      <c r="E1093" s="10">
        <f>IF(OR(E367="C",E368="C",E369="C",E370="C",E371="C",E372="C",E373="C",E374="C",E375="C",E376="C",E377="C",E378="C"),"C",SUM(E367:E378))</f>
        <v>22681735</v>
      </c>
      <c r="F1093" s="10">
        <f>IF(OR(F367="C",F368="C",F369="C",F370="C",F371="C",F372="C",F373="C",F374="C",F375="C",F376="C",F377="C",F378="C"),"C",SUM(F367:F378))</f>
        <v>39894323</v>
      </c>
      <c r="G1093" s="10">
        <f>IF(OR(G367="C",G368="C",G369="C",G370="C",G371="C",G372="C",G373="C",G374="C",G375="C",G376="C",G377="C",G378="C"),"C",SUM(G367:G378))</f>
        <v>20039587</v>
      </c>
      <c r="H1093" s="12">
        <f t="shared" ref="H1093" si="363">IF(OR(G1093="C",F1093="C"),"C",F1093/G1093)</f>
        <v>1.990775708102168</v>
      </c>
      <c r="I1093" s="12">
        <f t="shared" ref="I1093" si="364">IF(OR(E1093="C",D1093="C"),"C",100*E1093/D1093)</f>
        <v>45.13983911186876</v>
      </c>
      <c r="J1093" s="12">
        <f t="shared" ref="J1093" si="365">IF(OR(F1093="C",E1093="C"),"C",F1093/E1093)</f>
        <v>1.7588743982768513</v>
      </c>
      <c r="K1093" s="31">
        <f t="shared" ref="K1093" si="366">C1093/B1093</f>
        <v>45.053746727748688</v>
      </c>
    </row>
    <row r="1094" spans="1:11" ht="13.5" customHeight="1" x14ac:dyDescent="0.2">
      <c r="A1094" t="str">
        <f t="shared" si="311"/>
        <v>YE May-18</v>
      </c>
      <c r="B1094">
        <f t="shared" si="312"/>
        <v>3028</v>
      </c>
      <c r="C1094" s="1">
        <f t="shared" si="313"/>
        <v>137776.41666666666</v>
      </c>
      <c r="D1094" s="1">
        <f t="shared" si="314"/>
        <v>50281995</v>
      </c>
      <c r="E1094" s="10">
        <f>IF(OR(E368="C",E369="C",E370="C",E371="C",E372="C",E373="C",E374="C",E375="C",E376="C",E377="C",E378="C",E379="C"),"C",SUM(E368:E379))</f>
        <v>22718635</v>
      </c>
      <c r="F1094" s="10">
        <f>IF(OR(F368="C",F369="C",F370="C",F371="C",F372="C",F373="C",F374="C",F375="C",F376="C",F377="C",F378="C",F379="C"),"C",SUM(F368:F379))</f>
        <v>39934652</v>
      </c>
      <c r="G1094" s="10">
        <f>IF(OR(G368="C",G369="C",G370="C",G371="C",G372="C",G373="C",G374="C",G375="C",G376="C",G377="C",G378="C",G379="C"),"C",SUM(G368:G379))</f>
        <v>20064042</v>
      </c>
      <c r="H1094" s="12">
        <f t="shared" ref="H1094" si="367">IF(OR(G1094="C",F1094="C"),"C",F1094/G1094)</f>
        <v>1.9903592705796769</v>
      </c>
      <c r="I1094" s="12">
        <f t="shared" ref="I1094" si="368">IF(OR(E1094="C",D1094="C"),"C",100*E1094/D1094)</f>
        <v>45.182445525480844</v>
      </c>
      <c r="J1094" s="12">
        <f t="shared" ref="J1094" si="369">IF(OR(F1094="C",E1094="C"),"C",F1094/E1094)</f>
        <v>1.7577927547143568</v>
      </c>
      <c r="K1094" s="31">
        <f t="shared" ref="K1094" si="370">C1094/B1094</f>
        <v>45.500798106560985</v>
      </c>
    </row>
    <row r="1095" spans="1:11" ht="13.5" customHeight="1" x14ac:dyDescent="0.2">
      <c r="A1095" t="str">
        <f t="shared" si="311"/>
        <v>YE Jun-18</v>
      </c>
      <c r="B1095">
        <f t="shared" si="312"/>
        <v>2968</v>
      </c>
      <c r="C1095" s="1">
        <f t="shared" si="313"/>
        <v>137751.75</v>
      </c>
      <c r="D1095" s="1">
        <f t="shared" si="314"/>
        <v>50273115</v>
      </c>
      <c r="E1095" s="10">
        <f>IF(OR(E369="C",E370="C",E371="C",E372="C",E373="C",E374="C",E375="C",E376="C",E377="C",E378="C",E379="C",E380="C"),"C",SUM(E369:E380))</f>
        <v>22694356</v>
      </c>
      <c r="F1095" s="10">
        <f>IF(OR(F369="C",F370="C",F371="C",F372="C",F373="C",F374="C",F375="C",F376="C",F377="C",F378="C",F379="C",F380="C"),"C",SUM(F369:F380))</f>
        <v>39893225</v>
      </c>
      <c r="G1095" s="10">
        <f>IF(OR(G369="C",G370="C",G371="C",G372="C",G373="C",G374="C",G375="C",G376="C",G377="C",G378="C",G379="C",G380="C"),"C",SUM(G369:G380))</f>
        <v>20070068</v>
      </c>
      <c r="H1095" s="12">
        <f t="shared" ref="H1095" si="371">IF(OR(G1095="C",F1095="C"),"C",F1095/G1095)</f>
        <v>1.9876975504019219</v>
      </c>
      <c r="I1095" s="12">
        <f t="shared" ref="I1095" si="372">IF(OR(E1095="C",D1095="C"),"C",100*E1095/D1095)</f>
        <v>45.142132131657249</v>
      </c>
      <c r="J1095" s="12">
        <f t="shared" ref="J1095" si="373">IF(OR(F1095="C",E1095="C"),"C",F1095/E1095)</f>
        <v>1.7578478543299487</v>
      </c>
      <c r="K1095" s="31">
        <f t="shared" ref="K1095" si="374">C1095/B1095</f>
        <v>46.412314690026953</v>
      </c>
    </row>
    <row r="1097" spans="1:11" x14ac:dyDescent="0.2">
      <c r="A1097" s="14" t="s">
        <v>15</v>
      </c>
      <c r="C1097" s="1"/>
      <c r="H1097" s="27"/>
      <c r="J1097" s="31"/>
    </row>
    <row r="1098" spans="1:11" x14ac:dyDescent="0.2">
      <c r="A1098" s="1" t="str">
        <f t="shared" ref="A1098:A1129" si="375">A933</f>
        <v>YE Dec-04</v>
      </c>
      <c r="B1098">
        <f t="shared" ref="B1098:D1117" si="376">B933-B921</f>
        <v>126</v>
      </c>
      <c r="C1098" s="1">
        <f t="shared" si="376"/>
        <v>4481.1666666666715</v>
      </c>
      <c r="D1098" s="1">
        <f t="shared" si="376"/>
        <v>1766787</v>
      </c>
      <c r="E1098" s="10">
        <f t="shared" ref="E1098:J1107" si="377">IF(OR(E933="C",E921="C"),"C",E933-E921)</f>
        <v>909801</v>
      </c>
      <c r="F1098" s="10">
        <f t="shared" si="377"/>
        <v>1383633</v>
      </c>
      <c r="G1098" s="10">
        <f t="shared" si="377"/>
        <v>920348</v>
      </c>
      <c r="H1098" s="11">
        <f t="shared" si="377"/>
        <v>-2.1676172850586095E-2</v>
      </c>
      <c r="I1098" s="11">
        <f t="shared" si="377"/>
        <v>0.5395290501787855</v>
      </c>
      <c r="J1098" s="11">
        <f t="shared" si="377"/>
        <v>-1.2686518052556162E-2</v>
      </c>
      <c r="K1098" s="27">
        <f t="shared" ref="K1098:K1129" si="378">K933-K921</f>
        <v>-0.21659442896750392</v>
      </c>
    </row>
    <row r="1099" spans="1:11" x14ac:dyDescent="0.2">
      <c r="A1099" s="1" t="str">
        <f t="shared" si="375"/>
        <v>YE Jan-05</v>
      </c>
      <c r="B1099">
        <f t="shared" si="376"/>
        <v>136</v>
      </c>
      <c r="C1099" s="1">
        <f t="shared" si="376"/>
        <v>4725.5833333333285</v>
      </c>
      <c r="D1099" s="1">
        <f t="shared" si="376"/>
        <v>1857710</v>
      </c>
      <c r="E1099" s="10">
        <f t="shared" si="377"/>
        <v>913054</v>
      </c>
      <c r="F1099" s="10">
        <f t="shared" si="377"/>
        <v>1350719</v>
      </c>
      <c r="G1099" s="10">
        <f t="shared" si="377"/>
        <v>968831</v>
      </c>
      <c r="H1099" s="11">
        <f t="shared" si="377"/>
        <v>-2.9484250483541752E-2</v>
      </c>
      <c r="I1099" s="11">
        <f t="shared" si="377"/>
        <v>0.46448252181007632</v>
      </c>
      <c r="J1099" s="11">
        <f t="shared" si="377"/>
        <v>-1.4996293311124953E-2</v>
      </c>
      <c r="K1099" s="27">
        <f t="shared" si="378"/>
        <v>-0.27967316890293148</v>
      </c>
    </row>
    <row r="1100" spans="1:11" x14ac:dyDescent="0.2">
      <c r="A1100" s="1" t="str">
        <f t="shared" si="375"/>
        <v>YE Feb-05</v>
      </c>
      <c r="B1100">
        <f t="shared" si="376"/>
        <v>149</v>
      </c>
      <c r="C1100" s="1">
        <f t="shared" si="376"/>
        <v>5136.5833333333285</v>
      </c>
      <c r="D1100" s="1">
        <f t="shared" si="376"/>
        <v>1744872</v>
      </c>
      <c r="E1100" s="10">
        <f t="shared" si="377"/>
        <v>887477</v>
      </c>
      <c r="F1100" s="10">
        <f t="shared" si="377"/>
        <v>1297565</v>
      </c>
      <c r="G1100" s="10">
        <f t="shared" si="377"/>
        <v>941515</v>
      </c>
      <c r="H1100" s="11">
        <f t="shared" si="377"/>
        <v>-2.9167513337185147E-2</v>
      </c>
      <c r="I1100" s="11">
        <f t="shared" si="377"/>
        <v>0.49916709763912337</v>
      </c>
      <c r="J1100" s="11">
        <f t="shared" si="377"/>
        <v>-1.5290524953770923E-2</v>
      </c>
      <c r="K1100" s="27">
        <f t="shared" si="378"/>
        <v>-0.31787135277061651</v>
      </c>
    </row>
    <row r="1101" spans="1:11" x14ac:dyDescent="0.2">
      <c r="A1101" s="1" t="str">
        <f t="shared" si="375"/>
        <v>YE Mar-05</v>
      </c>
      <c r="B1101">
        <f t="shared" si="376"/>
        <v>157</v>
      </c>
      <c r="C1101" s="1">
        <f t="shared" si="376"/>
        <v>5480.4166666666715</v>
      </c>
      <c r="D1101" s="1">
        <f t="shared" si="376"/>
        <v>1872778</v>
      </c>
      <c r="E1101" s="10">
        <f t="shared" si="377"/>
        <v>939841</v>
      </c>
      <c r="F1101" s="10">
        <f t="shared" si="377"/>
        <v>1524646</v>
      </c>
      <c r="G1101" s="10">
        <f t="shared" si="377"/>
        <v>1004199</v>
      </c>
      <c r="H1101" s="11">
        <f t="shared" si="377"/>
        <v>-2.2074268824719301E-2</v>
      </c>
      <c r="I1101" s="11">
        <f t="shared" si="377"/>
        <v>0.50122398893411457</v>
      </c>
      <c r="J1101" s="11">
        <f t="shared" si="377"/>
        <v>-7.4986484977483947E-3</v>
      </c>
      <c r="K1101" s="27">
        <f t="shared" si="378"/>
        <v>-0.31114893394628496</v>
      </c>
    </row>
    <row r="1102" spans="1:11" x14ac:dyDescent="0.2">
      <c r="A1102" s="1" t="str">
        <f t="shared" si="375"/>
        <v>YE Apr-05</v>
      </c>
      <c r="B1102">
        <f t="shared" si="376"/>
        <v>151</v>
      </c>
      <c r="C1102" s="1">
        <f t="shared" si="376"/>
        <v>5441.6666666666715</v>
      </c>
      <c r="D1102" s="1">
        <f t="shared" si="376"/>
        <v>1858828</v>
      </c>
      <c r="E1102" s="10">
        <f t="shared" si="377"/>
        <v>881738</v>
      </c>
      <c r="F1102" s="10">
        <f t="shared" si="377"/>
        <v>1371895</v>
      </c>
      <c r="G1102" s="10">
        <f t="shared" si="377"/>
        <v>915309</v>
      </c>
      <c r="H1102" s="11">
        <f t="shared" si="377"/>
        <v>-2.0941429775577003E-2</v>
      </c>
      <c r="I1102" s="11">
        <f t="shared" si="377"/>
        <v>0.38549511465330966</v>
      </c>
      <c r="J1102" s="11">
        <f t="shared" si="377"/>
        <v>-1.0297305773711241E-2</v>
      </c>
      <c r="K1102" s="27">
        <f t="shared" si="378"/>
        <v>-0.25434106513233701</v>
      </c>
    </row>
    <row r="1103" spans="1:11" x14ac:dyDescent="0.2">
      <c r="A1103" s="1" t="str">
        <f t="shared" si="375"/>
        <v>YE May-05</v>
      </c>
      <c r="B1103">
        <f t="shared" si="376"/>
        <v>153</v>
      </c>
      <c r="C1103" s="1">
        <f t="shared" si="376"/>
        <v>5564.1666666666715</v>
      </c>
      <c r="D1103" s="1">
        <f t="shared" si="376"/>
        <v>1904398</v>
      </c>
      <c r="E1103" s="10">
        <f t="shared" si="377"/>
        <v>829849</v>
      </c>
      <c r="F1103" s="10">
        <f t="shared" si="377"/>
        <v>1302190</v>
      </c>
      <c r="G1103" s="10">
        <f t="shared" si="377"/>
        <v>901729</v>
      </c>
      <c r="H1103" s="11">
        <f t="shared" si="377"/>
        <v>-2.3576474200709185E-2</v>
      </c>
      <c r="I1103" s="11">
        <f t="shared" si="377"/>
        <v>0.23436775762678508</v>
      </c>
      <c r="J1103" s="11">
        <f t="shared" si="377"/>
        <v>-8.9392564896508819E-3</v>
      </c>
      <c r="K1103" s="27">
        <f t="shared" si="378"/>
        <v>-0.2638731481333636</v>
      </c>
    </row>
    <row r="1104" spans="1:11" x14ac:dyDescent="0.2">
      <c r="A1104" s="1" t="str">
        <f t="shared" si="375"/>
        <v>YE Jun-05</v>
      </c>
      <c r="B1104">
        <f t="shared" si="376"/>
        <v>155</v>
      </c>
      <c r="C1104" s="1">
        <f t="shared" si="376"/>
        <v>5696.416666666657</v>
      </c>
      <c r="D1104" s="1">
        <f t="shared" si="376"/>
        <v>1952008</v>
      </c>
      <c r="E1104" s="10">
        <f t="shared" si="377"/>
        <v>777935</v>
      </c>
      <c r="F1104" s="10">
        <f t="shared" si="377"/>
        <v>1200945</v>
      </c>
      <c r="G1104" s="10">
        <f t="shared" si="377"/>
        <v>838113</v>
      </c>
      <c r="H1104" s="11">
        <f t="shared" si="377"/>
        <v>-2.2335231323190818E-2</v>
      </c>
      <c r="I1104" s="11">
        <f t="shared" si="377"/>
        <v>7.7050134756028399E-2</v>
      </c>
      <c r="J1104" s="11">
        <f t="shared" si="377"/>
        <v>-9.4428729378195353E-3</v>
      </c>
      <c r="K1104" s="27">
        <f t="shared" si="378"/>
        <v>-0.27496709612550063</v>
      </c>
    </row>
    <row r="1105" spans="1:11" x14ac:dyDescent="0.2">
      <c r="A1105" s="1" t="str">
        <f t="shared" si="375"/>
        <v>YE Jul-05</v>
      </c>
      <c r="B1105">
        <f t="shared" si="376"/>
        <v>163</v>
      </c>
      <c r="C1105" s="1">
        <f t="shared" si="376"/>
        <v>5918.0833333333285</v>
      </c>
      <c r="D1105" s="1">
        <f t="shared" si="376"/>
        <v>2034468</v>
      </c>
      <c r="E1105" s="10">
        <f t="shared" si="377"/>
        <v>726115</v>
      </c>
      <c r="F1105" s="10">
        <f t="shared" si="377"/>
        <v>1141864</v>
      </c>
      <c r="G1105" s="10">
        <f t="shared" si="377"/>
        <v>776486</v>
      </c>
      <c r="H1105" s="11">
        <f t="shared" si="377"/>
        <v>-1.8884159462169148E-2</v>
      </c>
      <c r="I1105" s="11">
        <f t="shared" si="377"/>
        <v>-0.10390968879627138</v>
      </c>
      <c r="J1105" s="11">
        <f t="shared" si="377"/>
        <v>-7.5536524838382135E-3</v>
      </c>
      <c r="K1105" s="27">
        <f t="shared" si="378"/>
        <v>-0.33029881008710049</v>
      </c>
    </row>
    <row r="1106" spans="1:11" x14ac:dyDescent="0.2">
      <c r="A1106" s="1" t="str">
        <f t="shared" si="375"/>
        <v>YE Aug-05</v>
      </c>
      <c r="B1106">
        <f t="shared" si="376"/>
        <v>142</v>
      </c>
      <c r="C1106" s="1">
        <f t="shared" si="376"/>
        <v>6042.3333333333285</v>
      </c>
      <c r="D1106" s="1">
        <f t="shared" si="376"/>
        <v>2080689</v>
      </c>
      <c r="E1106" s="10">
        <f t="shared" si="377"/>
        <v>662543</v>
      </c>
      <c r="F1106" s="10">
        <f t="shared" si="377"/>
        <v>1065353</v>
      </c>
      <c r="G1106" s="10">
        <f t="shared" si="377"/>
        <v>742484</v>
      </c>
      <c r="H1106" s="11">
        <f t="shared" si="377"/>
        <v>-1.9600739630991848E-2</v>
      </c>
      <c r="I1106" s="11">
        <f t="shared" si="377"/>
        <v>-0.27806730038012972</v>
      </c>
      <c r="J1106" s="11">
        <f t="shared" si="377"/>
        <v>-5.4704000196568181E-3</v>
      </c>
      <c r="K1106" s="27">
        <f t="shared" si="378"/>
        <v>1.6048639880835935E-2</v>
      </c>
    </row>
    <row r="1107" spans="1:11" x14ac:dyDescent="0.2">
      <c r="A1107" s="1" t="str">
        <f t="shared" si="375"/>
        <v>YE Sep-05</v>
      </c>
      <c r="B1107">
        <f t="shared" si="376"/>
        <v>148</v>
      </c>
      <c r="C1107" s="1">
        <f t="shared" si="376"/>
        <v>5705.583333333343</v>
      </c>
      <c r="D1107" s="1">
        <f t="shared" si="376"/>
        <v>1959459</v>
      </c>
      <c r="E1107" s="10">
        <f t="shared" si="377"/>
        <v>586360</v>
      </c>
      <c r="F1107" s="10">
        <f t="shared" si="377"/>
        <v>869620</v>
      </c>
      <c r="G1107" s="10">
        <f t="shared" si="377"/>
        <v>616004</v>
      </c>
      <c r="H1107" s="11">
        <f t="shared" si="377"/>
        <v>-1.7094645847062662E-2</v>
      </c>
      <c r="I1107" s="11">
        <f t="shared" si="377"/>
        <v>-0.34043674867736229</v>
      </c>
      <c r="J1107" s="11">
        <f t="shared" si="377"/>
        <v>-8.9577528888999947E-3</v>
      </c>
      <c r="K1107" s="27">
        <f t="shared" si="378"/>
        <v>-0.15720537819287728</v>
      </c>
    </row>
    <row r="1108" spans="1:11" x14ac:dyDescent="0.2">
      <c r="A1108" s="1" t="str">
        <f t="shared" si="375"/>
        <v>YE Oct-05</v>
      </c>
      <c r="B1108">
        <f t="shared" si="376"/>
        <v>132</v>
      </c>
      <c r="C1108" s="1">
        <f t="shared" si="376"/>
        <v>5517.1666666666715</v>
      </c>
      <c r="D1108" s="1">
        <f t="shared" si="376"/>
        <v>1889368</v>
      </c>
      <c r="E1108" s="10">
        <f t="shared" ref="E1108:J1117" si="379">IF(OR(E943="C",E931="C"),"C",E943-E931)</f>
        <v>555981</v>
      </c>
      <c r="F1108" s="10">
        <f t="shared" si="379"/>
        <v>855171</v>
      </c>
      <c r="G1108" s="10">
        <f t="shared" si="379"/>
        <v>600512</v>
      </c>
      <c r="H1108" s="11">
        <f t="shared" si="379"/>
        <v>-1.6102216240791334E-2</v>
      </c>
      <c r="I1108" s="11">
        <f t="shared" si="379"/>
        <v>-0.34299948919130685</v>
      </c>
      <c r="J1108" s="11">
        <f t="shared" si="379"/>
        <v>-6.7187741814818125E-3</v>
      </c>
      <c r="K1108" s="27">
        <f t="shared" si="378"/>
        <v>2.279625071338387E-2</v>
      </c>
    </row>
    <row r="1109" spans="1:11" x14ac:dyDescent="0.2">
      <c r="A1109" s="1" t="str">
        <f t="shared" si="375"/>
        <v>YE Nov-05</v>
      </c>
      <c r="B1109">
        <f t="shared" si="376"/>
        <v>109</v>
      </c>
      <c r="C1109" s="1">
        <f t="shared" si="376"/>
        <v>5507.416666666657</v>
      </c>
      <c r="D1109" s="1">
        <f t="shared" si="376"/>
        <v>1885858</v>
      </c>
      <c r="E1109" s="10">
        <f t="shared" si="379"/>
        <v>438247</v>
      </c>
      <c r="F1109" s="10">
        <f t="shared" si="379"/>
        <v>685806</v>
      </c>
      <c r="G1109" s="10">
        <f t="shared" si="379"/>
        <v>452078</v>
      </c>
      <c r="H1109" s="11">
        <f t="shared" si="379"/>
        <v>-9.5147276236036138E-3</v>
      </c>
      <c r="I1109" s="11">
        <f t="shared" si="379"/>
        <v>-0.59021796926428038</v>
      </c>
      <c r="J1109" s="11">
        <f t="shared" si="379"/>
        <v>-4.5730621532509286E-3</v>
      </c>
      <c r="K1109" s="27">
        <f t="shared" si="378"/>
        <v>0.33431042575421799</v>
      </c>
    </row>
    <row r="1110" spans="1:11" x14ac:dyDescent="0.2">
      <c r="A1110" s="1" t="str">
        <f t="shared" si="375"/>
        <v>YE Dec-05</v>
      </c>
      <c r="B1110">
        <f t="shared" si="376"/>
        <v>111</v>
      </c>
      <c r="C1110" s="1">
        <f t="shared" si="376"/>
        <v>5445.1666666666715</v>
      </c>
      <c r="D1110" s="1">
        <f t="shared" si="376"/>
        <v>1862701</v>
      </c>
      <c r="E1110" s="10">
        <f t="shared" si="379"/>
        <v>391442</v>
      </c>
      <c r="F1110" s="10">
        <f t="shared" si="379"/>
        <v>541410</v>
      </c>
      <c r="G1110" s="10">
        <f t="shared" si="379"/>
        <v>346540</v>
      </c>
      <c r="H1110" s="11">
        <f t="shared" si="379"/>
        <v>-6.3201314611054382E-3</v>
      </c>
      <c r="I1110" s="11">
        <f t="shared" si="379"/>
        <v>-0.66400127224045491</v>
      </c>
      <c r="J1110" s="11">
        <f t="shared" si="379"/>
        <v>-8.0824678180433374E-3</v>
      </c>
      <c r="K1110" s="27">
        <f t="shared" si="378"/>
        <v>0.29218813142520617</v>
      </c>
    </row>
    <row r="1111" spans="1:11" x14ac:dyDescent="0.2">
      <c r="A1111" s="1" t="str">
        <f t="shared" si="375"/>
        <v>YE Jan-06</v>
      </c>
      <c r="B1111">
        <f t="shared" si="376"/>
        <v>114</v>
      </c>
      <c r="C1111" s="1">
        <f t="shared" si="376"/>
        <v>5473.7500000000146</v>
      </c>
      <c r="D1111" s="1">
        <f t="shared" si="376"/>
        <v>1873334</v>
      </c>
      <c r="E1111" s="10">
        <f t="shared" si="379"/>
        <v>287449</v>
      </c>
      <c r="F1111" s="10">
        <f t="shared" si="379"/>
        <v>280074</v>
      </c>
      <c r="G1111" s="10">
        <f t="shared" si="379"/>
        <v>227821</v>
      </c>
      <c r="H1111" s="11">
        <f t="shared" si="379"/>
        <v>-8.685226959174619E-3</v>
      </c>
      <c r="I1111" s="11">
        <f t="shared" si="379"/>
        <v>-0.89059375688171372</v>
      </c>
      <c r="J1111" s="11">
        <f t="shared" si="379"/>
        <v>-1.2547959634807704E-2</v>
      </c>
      <c r="K1111" s="27">
        <f t="shared" si="378"/>
        <v>0.25733873470547053</v>
      </c>
    </row>
    <row r="1112" spans="1:11" x14ac:dyDescent="0.2">
      <c r="A1112" s="1" t="str">
        <f t="shared" si="375"/>
        <v>YE Feb-06</v>
      </c>
      <c r="B1112">
        <f t="shared" si="376"/>
        <v>103</v>
      </c>
      <c r="C1112" s="1">
        <f t="shared" si="376"/>
        <v>5421.083333333343</v>
      </c>
      <c r="D1112" s="1">
        <f t="shared" si="376"/>
        <v>1981105</v>
      </c>
      <c r="E1112" s="10">
        <f t="shared" si="379"/>
        <v>270205</v>
      </c>
      <c r="F1112" s="10">
        <f t="shared" si="379"/>
        <v>313407</v>
      </c>
      <c r="G1112" s="10">
        <f t="shared" si="379"/>
        <v>186630</v>
      </c>
      <c r="H1112" s="11">
        <f t="shared" si="379"/>
        <v>-2.0301295595408497E-3</v>
      </c>
      <c r="I1112" s="11">
        <f t="shared" si="379"/>
        <v>-1.0125701732756269</v>
      </c>
      <c r="J1112" s="11">
        <f t="shared" si="379"/>
        <v>-8.926775035949186E-3</v>
      </c>
      <c r="K1112" s="27">
        <f t="shared" si="378"/>
        <v>0.3822216780033898</v>
      </c>
    </row>
    <row r="1113" spans="1:11" x14ac:dyDescent="0.2">
      <c r="A1113" s="1" t="str">
        <f t="shared" si="375"/>
        <v>YE Mar-06</v>
      </c>
      <c r="B1113">
        <f t="shared" si="376"/>
        <v>90</v>
      </c>
      <c r="C1113" s="1">
        <f t="shared" si="376"/>
        <v>5322.2499999999854</v>
      </c>
      <c r="D1113" s="1">
        <f t="shared" si="376"/>
        <v>1944339</v>
      </c>
      <c r="E1113" s="10">
        <f t="shared" si="379"/>
        <v>111019</v>
      </c>
      <c r="F1113" s="10">
        <f t="shared" si="379"/>
        <v>-241023</v>
      </c>
      <c r="G1113" s="10">
        <f t="shared" si="379"/>
        <v>-50729</v>
      </c>
      <c r="H1113" s="11">
        <f t="shared" si="379"/>
        <v>-8.8035877504262228E-3</v>
      </c>
      <c r="I1113" s="11">
        <f t="shared" si="379"/>
        <v>-1.3160751448468915</v>
      </c>
      <c r="J1113" s="11">
        <f t="shared" si="379"/>
        <v>-2.4463478374222358E-2</v>
      </c>
      <c r="K1113" s="27">
        <f t="shared" si="378"/>
        <v>0.5172773282529306</v>
      </c>
    </row>
    <row r="1114" spans="1:11" x14ac:dyDescent="0.2">
      <c r="A1114" s="1" t="str">
        <f t="shared" si="375"/>
        <v>YE Apr-06</v>
      </c>
      <c r="B1114">
        <f t="shared" si="376"/>
        <v>89</v>
      </c>
      <c r="C1114" s="1">
        <f t="shared" si="376"/>
        <v>5263.333333333343</v>
      </c>
      <c r="D1114" s="1">
        <f t="shared" si="376"/>
        <v>1923129</v>
      </c>
      <c r="E1114" s="10">
        <f t="shared" si="379"/>
        <v>138693</v>
      </c>
      <c r="F1114" s="10">
        <f t="shared" si="379"/>
        <v>-95530</v>
      </c>
      <c r="G1114" s="10">
        <f t="shared" si="379"/>
        <v>-21037</v>
      </c>
      <c r="H1114" s="11">
        <f t="shared" si="379"/>
        <v>-3.3823526888638877E-3</v>
      </c>
      <c r="I1114" s="11">
        <f t="shared" si="379"/>
        <v>-1.2336591530483361</v>
      </c>
      <c r="J1114" s="11">
        <f t="shared" si="379"/>
        <v>-1.8960048450194389E-2</v>
      </c>
      <c r="K1114" s="27">
        <f t="shared" si="378"/>
        <v>0.50608650535948385</v>
      </c>
    </row>
    <row r="1115" spans="1:11" x14ac:dyDescent="0.2">
      <c r="A1115" s="1" t="str">
        <f t="shared" si="375"/>
        <v>YE May-06</v>
      </c>
      <c r="B1115">
        <f t="shared" si="376"/>
        <v>76</v>
      </c>
      <c r="C1115" s="1">
        <f t="shared" si="376"/>
        <v>5016.25</v>
      </c>
      <c r="D1115" s="1">
        <f t="shared" si="376"/>
        <v>1831214</v>
      </c>
      <c r="E1115" s="10">
        <f t="shared" si="379"/>
        <v>157563</v>
      </c>
      <c r="F1115" s="10">
        <f t="shared" si="379"/>
        <v>-66989</v>
      </c>
      <c r="G1115" s="10">
        <f t="shared" si="379"/>
        <v>-38265</v>
      </c>
      <c r="H1115" s="11">
        <f t="shared" si="379"/>
        <v>2.453765829841803E-4</v>
      </c>
      <c r="I1115" s="11">
        <f t="shared" si="379"/>
        <v>-1.1151902427267117</v>
      </c>
      <c r="J1115" s="11">
        <f t="shared" si="379"/>
        <v>-1.9168411264495422E-2</v>
      </c>
      <c r="K1115" s="27">
        <f t="shared" si="378"/>
        <v>0.59187989637202065</v>
      </c>
    </row>
    <row r="1116" spans="1:11" x14ac:dyDescent="0.2">
      <c r="A1116" s="1" t="str">
        <f t="shared" si="375"/>
        <v>YE Jun-06</v>
      </c>
      <c r="B1116">
        <f t="shared" si="376"/>
        <v>66</v>
      </c>
      <c r="C1116" s="1">
        <f t="shared" si="376"/>
        <v>4611.6666666666715</v>
      </c>
      <c r="D1116" s="1">
        <f t="shared" si="376"/>
        <v>1685564</v>
      </c>
      <c r="E1116" s="10">
        <f t="shared" si="379"/>
        <v>21143</v>
      </c>
      <c r="F1116" s="10">
        <f t="shared" si="379"/>
        <v>-307204</v>
      </c>
      <c r="G1116" s="10">
        <f t="shared" si="379"/>
        <v>-175013</v>
      </c>
      <c r="H1116" s="11">
        <f t="shared" si="379"/>
        <v>1.079496325721907E-3</v>
      </c>
      <c r="I1116" s="11">
        <f t="shared" si="379"/>
        <v>-1.2814872028621522</v>
      </c>
      <c r="J1116" s="11">
        <f t="shared" si="379"/>
        <v>-1.9306854608953872E-2</v>
      </c>
      <c r="K1116" s="27">
        <f t="shared" si="378"/>
        <v>0.59097453151435531</v>
      </c>
    </row>
    <row r="1117" spans="1:11" x14ac:dyDescent="0.2">
      <c r="A1117" s="1" t="str">
        <f t="shared" si="375"/>
        <v>YE Jul-06</v>
      </c>
      <c r="B1117">
        <f t="shared" si="376"/>
        <v>53</v>
      </c>
      <c r="C1117" s="1">
        <f t="shared" si="376"/>
        <v>4141.25</v>
      </c>
      <c r="D1117" s="1">
        <f t="shared" si="376"/>
        <v>1510569</v>
      </c>
      <c r="E1117" s="10">
        <f t="shared" si="379"/>
        <v>-39064</v>
      </c>
      <c r="F1117" s="10">
        <f t="shared" si="379"/>
        <v>-448699</v>
      </c>
      <c r="G1117" s="10">
        <f t="shared" si="379"/>
        <v>-227542</v>
      </c>
      <c r="H1117" s="11">
        <f t="shared" si="379"/>
        <v>-1.5383789407799053E-3</v>
      </c>
      <c r="I1117" s="11">
        <f t="shared" si="379"/>
        <v>-1.2643889668528985</v>
      </c>
      <c r="J1117" s="11">
        <f t="shared" si="379"/>
        <v>-2.1367418995931198E-2</v>
      </c>
      <c r="K1117" s="27">
        <f t="shared" si="378"/>
        <v>0.61407184222800026</v>
      </c>
    </row>
    <row r="1118" spans="1:11" x14ac:dyDescent="0.2">
      <c r="A1118" s="1" t="str">
        <f t="shared" si="375"/>
        <v>YE Aug-06</v>
      </c>
      <c r="B1118">
        <f t="shared" ref="B1118:D1137" si="380">B953-B941</f>
        <v>64</v>
      </c>
      <c r="C1118" s="1">
        <f t="shared" si="380"/>
        <v>3760.416666666657</v>
      </c>
      <c r="D1118" s="1">
        <f t="shared" si="380"/>
        <v>1368899</v>
      </c>
      <c r="E1118" s="10">
        <f t="shared" ref="E1118:J1127" si="381">IF(OR(E953="C",E941="C"),"C",E953-E941)</f>
        <v>500</v>
      </c>
      <c r="F1118" s="10">
        <f t="shared" si="381"/>
        <v>-394023</v>
      </c>
      <c r="G1118" s="10">
        <f t="shared" si="381"/>
        <v>-223440</v>
      </c>
      <c r="H1118" s="11">
        <f t="shared" si="381"/>
        <v>1.2854267672137709E-3</v>
      </c>
      <c r="I1118" s="11">
        <f t="shared" si="381"/>
        <v>-1.0675064656771411</v>
      </c>
      <c r="J1118" s="11">
        <f t="shared" si="381"/>
        <v>-2.2124193501560363E-2</v>
      </c>
      <c r="K1118" s="27">
        <f t="shared" si="378"/>
        <v>0.33884428978863923</v>
      </c>
    </row>
    <row r="1119" spans="1:11" x14ac:dyDescent="0.2">
      <c r="A1119" s="1" t="str">
        <f t="shared" si="375"/>
        <v>YE Sep-06</v>
      </c>
      <c r="B1119">
        <f t="shared" si="380"/>
        <v>53</v>
      </c>
      <c r="C1119" s="1">
        <f t="shared" si="380"/>
        <v>3580.8333333333285</v>
      </c>
      <c r="D1119" s="1">
        <f t="shared" si="380"/>
        <v>1304249</v>
      </c>
      <c r="E1119" s="10">
        <f t="shared" si="381"/>
        <v>41033</v>
      </c>
      <c r="F1119" s="10">
        <f t="shared" si="381"/>
        <v>-272189</v>
      </c>
      <c r="G1119" s="10">
        <f t="shared" si="381"/>
        <v>-145359</v>
      </c>
      <c r="H1119" s="11">
        <f t="shared" si="381"/>
        <v>-1.1124459582267932E-4</v>
      </c>
      <c r="I1119" s="11">
        <f t="shared" si="381"/>
        <v>-0.93098211483989957</v>
      </c>
      <c r="J1119" s="11">
        <f t="shared" si="381"/>
        <v>-1.9222188378006599E-2</v>
      </c>
      <c r="K1119" s="27">
        <f t="shared" si="378"/>
        <v>0.43433803147862449</v>
      </c>
    </row>
    <row r="1120" spans="1:11" x14ac:dyDescent="0.2">
      <c r="A1120" s="1" t="str">
        <f t="shared" si="375"/>
        <v>YE Oct-06</v>
      </c>
      <c r="B1120">
        <f t="shared" si="380"/>
        <v>53</v>
      </c>
      <c r="C1120" s="1">
        <f t="shared" si="380"/>
        <v>3146.0833333333285</v>
      </c>
      <c r="D1120" s="1">
        <f t="shared" si="380"/>
        <v>1142522</v>
      </c>
      <c r="E1120" s="10">
        <f t="shared" si="381"/>
        <v>88280</v>
      </c>
      <c r="F1120" s="10">
        <f t="shared" si="381"/>
        <v>-211466</v>
      </c>
      <c r="G1120" s="10">
        <f t="shared" si="381"/>
        <v>-142689</v>
      </c>
      <c r="H1120" s="11">
        <f t="shared" si="381"/>
        <v>3.2246667572302101E-3</v>
      </c>
      <c r="I1120" s="11">
        <f t="shared" si="381"/>
        <v>-0.70509761215912192</v>
      </c>
      <c r="J1120" s="11">
        <f t="shared" si="381"/>
        <v>-2.0365822668834577E-2</v>
      </c>
      <c r="K1120" s="27">
        <f t="shared" si="378"/>
        <v>0.29951679344084425</v>
      </c>
    </row>
    <row r="1121" spans="1:11" x14ac:dyDescent="0.2">
      <c r="A1121" s="1" t="str">
        <f t="shared" si="375"/>
        <v>YE Nov-06</v>
      </c>
      <c r="B1121">
        <f t="shared" si="380"/>
        <v>41</v>
      </c>
      <c r="C1121" s="1">
        <f t="shared" si="380"/>
        <v>2691.4166666666715</v>
      </c>
      <c r="D1121" s="1">
        <f t="shared" si="380"/>
        <v>978842</v>
      </c>
      <c r="E1121" s="10">
        <f t="shared" si="381"/>
        <v>176307</v>
      </c>
      <c r="F1121" s="10">
        <f t="shared" si="381"/>
        <v>-60430</v>
      </c>
      <c r="G1121" s="10">
        <f t="shared" si="381"/>
        <v>-56599</v>
      </c>
      <c r="H1121" s="11">
        <f t="shared" si="381"/>
        <v>2.684996962977193E-3</v>
      </c>
      <c r="I1121" s="11">
        <f t="shared" si="381"/>
        <v>-0.39365036321256497</v>
      </c>
      <c r="J1121" s="11">
        <f t="shared" si="381"/>
        <v>-2.0427114957179304E-2</v>
      </c>
      <c r="K1121" s="27">
        <f t="shared" si="378"/>
        <v>0.31302218422670336</v>
      </c>
    </row>
    <row r="1122" spans="1:11" x14ac:dyDescent="0.2">
      <c r="A1122" s="1" t="str">
        <f t="shared" si="375"/>
        <v>YE Dec-06</v>
      </c>
      <c r="B1122">
        <f t="shared" si="380"/>
        <v>39</v>
      </c>
      <c r="C1122" s="1">
        <f t="shared" si="380"/>
        <v>2261.7499999999854</v>
      </c>
      <c r="D1122" s="1">
        <f t="shared" si="380"/>
        <v>819006</v>
      </c>
      <c r="E1122" s="10">
        <f t="shared" si="381"/>
        <v>266099</v>
      </c>
      <c r="F1122" s="10">
        <f t="shared" si="381"/>
        <v>180611</v>
      </c>
      <c r="G1122" s="10">
        <f t="shared" si="381"/>
        <v>53378</v>
      </c>
      <c r="H1122" s="11">
        <f t="shared" si="381"/>
        <v>4.8500315064123889E-3</v>
      </c>
      <c r="I1122" s="11">
        <f t="shared" si="381"/>
        <v>-8.222389151746512E-2</v>
      </c>
      <c r="J1122" s="11">
        <f t="shared" si="381"/>
        <v>-1.5650784341452395E-2</v>
      </c>
      <c r="K1122" s="27">
        <f t="shared" si="378"/>
        <v>0.20571798808506259</v>
      </c>
    </row>
    <row r="1123" spans="1:11" x14ac:dyDescent="0.2">
      <c r="A1123" s="1" t="str">
        <f t="shared" si="375"/>
        <v>YE Jan-07</v>
      </c>
      <c r="B1123">
        <f t="shared" si="380"/>
        <v>37</v>
      </c>
      <c r="C1123" s="1">
        <f t="shared" si="380"/>
        <v>1810.5833333333139</v>
      </c>
      <c r="D1123" s="1">
        <f t="shared" si="380"/>
        <v>651172</v>
      </c>
      <c r="E1123" s="10">
        <f t="shared" si="381"/>
        <v>372789</v>
      </c>
      <c r="F1123" s="10">
        <f t="shared" si="381"/>
        <v>359342</v>
      </c>
      <c r="G1123" s="10">
        <f t="shared" si="381"/>
        <v>84608</v>
      </c>
      <c r="H1123" s="11">
        <f t="shared" si="381"/>
        <v>1.2050132552238191E-2</v>
      </c>
      <c r="I1123" s="11">
        <f t="shared" si="381"/>
        <v>0.26872356930243768</v>
      </c>
      <c r="J1123" s="11">
        <f t="shared" si="381"/>
        <v>-1.5896173220636411E-2</v>
      </c>
      <c r="K1123" s="27">
        <f t="shared" si="378"/>
        <v>9.0144589576325984E-2</v>
      </c>
    </row>
    <row r="1124" spans="1:11" x14ac:dyDescent="0.2">
      <c r="A1124" s="1" t="str">
        <f t="shared" si="375"/>
        <v>YE Feb-07</v>
      </c>
      <c r="B1124">
        <f t="shared" si="380"/>
        <v>40</v>
      </c>
      <c r="C1124" s="1">
        <f t="shared" si="380"/>
        <v>1345.416666666657</v>
      </c>
      <c r="D1124" s="1">
        <f t="shared" si="380"/>
        <v>494876</v>
      </c>
      <c r="E1124" s="10">
        <f t="shared" si="381"/>
        <v>442641</v>
      </c>
      <c r="F1124" s="10">
        <f t="shared" si="381"/>
        <v>479627</v>
      </c>
      <c r="G1124" s="10">
        <f t="shared" si="381"/>
        <v>133754</v>
      </c>
      <c r="H1124" s="11">
        <f t="shared" si="381"/>
        <v>1.3704582476408378E-2</v>
      </c>
      <c r="I1124" s="11">
        <f t="shared" si="381"/>
        <v>0.53306995517024802</v>
      </c>
      <c r="J1124" s="11">
        <f t="shared" si="381"/>
        <v>-1.5900305851031415E-2</v>
      </c>
      <c r="K1124" s="27">
        <f t="shared" si="378"/>
        <v>-9.2714352274406053E-2</v>
      </c>
    </row>
    <row r="1125" spans="1:11" x14ac:dyDescent="0.2">
      <c r="A1125" s="1" t="str">
        <f t="shared" si="375"/>
        <v>YE Mar-07</v>
      </c>
      <c r="B1125">
        <f t="shared" si="380"/>
        <v>43</v>
      </c>
      <c r="C1125" s="1">
        <f t="shared" si="380"/>
        <v>995.83333333334303</v>
      </c>
      <c r="D1125" s="1">
        <f t="shared" si="380"/>
        <v>364831</v>
      </c>
      <c r="E1125" s="10">
        <f t="shared" si="381"/>
        <v>598441</v>
      </c>
      <c r="F1125" s="10">
        <f t="shared" si="381"/>
        <v>934911</v>
      </c>
      <c r="G1125" s="10">
        <f t="shared" si="381"/>
        <v>286981</v>
      </c>
      <c r="H1125" s="11">
        <f t="shared" si="381"/>
        <v>2.3790973604135957E-2</v>
      </c>
      <c r="I1125" s="11">
        <f t="shared" si="381"/>
        <v>0.95492520490930843</v>
      </c>
      <c r="J1125" s="11">
        <f t="shared" si="381"/>
        <v>-5.5015572866301543E-3</v>
      </c>
      <c r="K1125" s="27">
        <f t="shared" si="378"/>
        <v>-0.24032616388276296</v>
      </c>
    </row>
    <row r="1126" spans="1:11" x14ac:dyDescent="0.2">
      <c r="A1126" s="1" t="str">
        <f t="shared" si="375"/>
        <v>YE Apr-07</v>
      </c>
      <c r="B1126">
        <f t="shared" si="380"/>
        <v>46</v>
      </c>
      <c r="C1126" s="1">
        <f t="shared" si="380"/>
        <v>637.66666666665697</v>
      </c>
      <c r="D1126" s="1">
        <f t="shared" si="380"/>
        <v>235891</v>
      </c>
      <c r="E1126" s="10">
        <f t="shared" si="381"/>
        <v>598789</v>
      </c>
      <c r="F1126" s="10">
        <f t="shared" si="381"/>
        <v>904396</v>
      </c>
      <c r="G1126" s="10">
        <f t="shared" si="381"/>
        <v>273135</v>
      </c>
      <c r="H1126" s="11">
        <f t="shared" si="381"/>
        <v>2.3442020686178067E-2</v>
      </c>
      <c r="I1126" s="11">
        <f t="shared" si="381"/>
        <v>1.0538544430349504</v>
      </c>
      <c r="J1126" s="11">
        <f t="shared" si="381"/>
        <v>-7.2412083553334838E-3</v>
      </c>
      <c r="K1126" s="27">
        <f t="shared" si="378"/>
        <v>-0.39314750650621733</v>
      </c>
    </row>
    <row r="1127" spans="1:11" x14ac:dyDescent="0.2">
      <c r="A1127" s="1" t="str">
        <f t="shared" si="375"/>
        <v>YE May-07</v>
      </c>
      <c r="B1127">
        <f t="shared" si="380"/>
        <v>50</v>
      </c>
      <c r="C1127" s="1">
        <f t="shared" si="380"/>
        <v>394.33333333334303</v>
      </c>
      <c r="D1127" s="1">
        <f t="shared" si="380"/>
        <v>145371</v>
      </c>
      <c r="E1127" s="10">
        <f t="shared" si="381"/>
        <v>633525</v>
      </c>
      <c r="F1127" s="10">
        <f t="shared" si="381"/>
        <v>980281</v>
      </c>
      <c r="G1127" s="10">
        <f t="shared" si="381"/>
        <v>314562</v>
      </c>
      <c r="H1127" s="11">
        <f t="shared" si="381"/>
        <v>2.329516042900126E-2</v>
      </c>
      <c r="I1127" s="11">
        <f t="shared" si="381"/>
        <v>1.1943502475355317</v>
      </c>
      <c r="J1127" s="11">
        <f t="shared" si="381"/>
        <v>-6.3187933594806012E-3</v>
      </c>
      <c r="K1127" s="27">
        <f t="shared" si="378"/>
        <v>-0.53199443909932143</v>
      </c>
    </row>
    <row r="1128" spans="1:11" x14ac:dyDescent="0.2">
      <c r="A1128" s="1" t="str">
        <f t="shared" si="375"/>
        <v>YE Jun-07</v>
      </c>
      <c r="B1128">
        <f t="shared" si="380"/>
        <v>44</v>
      </c>
      <c r="C1128" s="1">
        <f t="shared" si="380"/>
        <v>363.75</v>
      </c>
      <c r="D1128" s="1">
        <f t="shared" si="380"/>
        <v>134361</v>
      </c>
      <c r="E1128" s="10">
        <f t="shared" ref="E1128:J1137" si="382">IF(OR(E963="C",E951="C"),"C",E963-E951)</f>
        <v>749118</v>
      </c>
      <c r="F1128" s="10">
        <f t="shared" si="382"/>
        <v>1210223</v>
      </c>
      <c r="G1128" s="10">
        <f t="shared" si="382"/>
        <v>452262</v>
      </c>
      <c r="H1128" s="11">
        <f t="shared" si="382"/>
        <v>2.1666272614172088E-2</v>
      </c>
      <c r="I1128" s="11">
        <f t="shared" si="382"/>
        <v>1.4403090932916314</v>
      </c>
      <c r="J1128" s="11">
        <f t="shared" si="382"/>
        <v>-4.6627461680257554E-3</v>
      </c>
      <c r="K1128" s="27">
        <f t="shared" si="378"/>
        <v>-0.47534544387537636</v>
      </c>
    </row>
    <row r="1129" spans="1:11" x14ac:dyDescent="0.2">
      <c r="A1129" s="1" t="str">
        <f t="shared" si="375"/>
        <v>YE Jul-07</v>
      </c>
      <c r="B1129">
        <f t="shared" si="380"/>
        <v>57</v>
      </c>
      <c r="C1129" s="1">
        <f t="shared" si="380"/>
        <v>444.66666666665697</v>
      </c>
      <c r="D1129" s="1">
        <f t="shared" si="380"/>
        <v>164462</v>
      </c>
      <c r="E1129" s="10">
        <f t="shared" si="382"/>
        <v>839060</v>
      </c>
      <c r="F1129" s="10">
        <f t="shared" si="382"/>
        <v>1423690</v>
      </c>
      <c r="G1129" s="10">
        <f t="shared" si="382"/>
        <v>526062</v>
      </c>
      <c r="H1129" s="11">
        <f t="shared" si="382"/>
        <v>2.6103615085398602E-2</v>
      </c>
      <c r="I1129" s="11">
        <f t="shared" si="382"/>
        <v>1.6010430460310445</v>
      </c>
      <c r="J1129" s="11">
        <f t="shared" si="382"/>
        <v>-1.4604997853924218E-3</v>
      </c>
      <c r="K1129" s="27">
        <f t="shared" si="378"/>
        <v>-0.63046747762530231</v>
      </c>
    </row>
    <row r="1130" spans="1:11" x14ac:dyDescent="0.2">
      <c r="A1130" s="1" t="str">
        <f t="shared" ref="A1130:A1161" si="383">A965</f>
        <v>YE Aug-07</v>
      </c>
      <c r="B1130">
        <f t="shared" si="380"/>
        <v>62</v>
      </c>
      <c r="C1130" s="1">
        <f t="shared" si="380"/>
        <v>555</v>
      </c>
      <c r="D1130" s="1">
        <f t="shared" si="380"/>
        <v>205506</v>
      </c>
      <c r="E1130" s="10">
        <f t="shared" si="382"/>
        <v>843510</v>
      </c>
      <c r="F1130" s="10">
        <f t="shared" si="382"/>
        <v>1492442</v>
      </c>
      <c r="G1130" s="10">
        <f t="shared" si="382"/>
        <v>566398</v>
      </c>
      <c r="H1130" s="11">
        <f t="shared" si="382"/>
        <v>2.5597540483078829E-2</v>
      </c>
      <c r="I1130" s="11">
        <f t="shared" si="382"/>
        <v>1.5763542207172421</v>
      </c>
      <c r="J1130" s="11">
        <f t="shared" si="382"/>
        <v>1.8759444143130466E-3</v>
      </c>
      <c r="K1130" s="27">
        <f t="shared" ref="K1130:K1161" si="384">K965-K953</f>
        <v>-0.65424501089383824</v>
      </c>
    </row>
    <row r="1131" spans="1:11" x14ac:dyDescent="0.2">
      <c r="A1131" s="1" t="str">
        <f t="shared" si="383"/>
        <v>YE Sep-07</v>
      </c>
      <c r="B1131">
        <f t="shared" si="380"/>
        <v>57</v>
      </c>
      <c r="C1131" s="1">
        <f t="shared" si="380"/>
        <v>682.66666666665697</v>
      </c>
      <c r="D1131" s="1">
        <f t="shared" si="380"/>
        <v>251466</v>
      </c>
      <c r="E1131" s="10">
        <f t="shared" si="382"/>
        <v>844723</v>
      </c>
      <c r="F1131" s="10">
        <f t="shared" si="382"/>
        <v>1518609</v>
      </c>
      <c r="G1131" s="10">
        <f t="shared" si="382"/>
        <v>567509</v>
      </c>
      <c r="H1131" s="11">
        <f t="shared" si="382"/>
        <v>2.6953836562340516E-2</v>
      </c>
      <c r="I1131" s="11">
        <f t="shared" si="382"/>
        <v>1.5415248798449355</v>
      </c>
      <c r="J1131" s="11">
        <f t="shared" si="382"/>
        <v>3.1652650960678486E-3</v>
      </c>
      <c r="K1131" s="27">
        <f t="shared" si="384"/>
        <v>-0.53468673276830003</v>
      </c>
    </row>
    <row r="1132" spans="1:11" x14ac:dyDescent="0.2">
      <c r="A1132" s="1" t="str">
        <f t="shared" si="383"/>
        <v>YE Oct-07</v>
      </c>
      <c r="B1132">
        <f t="shared" si="380"/>
        <v>59</v>
      </c>
      <c r="C1132" s="1">
        <f t="shared" si="380"/>
        <v>827.08333333334303</v>
      </c>
      <c r="D1132" s="1">
        <f t="shared" si="380"/>
        <v>305189</v>
      </c>
      <c r="E1132" s="10">
        <f t="shared" si="382"/>
        <v>755569</v>
      </c>
      <c r="F1132" s="10">
        <f t="shared" si="382"/>
        <v>1378803</v>
      </c>
      <c r="G1132" s="10">
        <f t="shared" si="382"/>
        <v>491796</v>
      </c>
      <c r="H1132" s="11">
        <f t="shared" si="382"/>
        <v>2.701026949351526E-2</v>
      </c>
      <c r="I1132" s="11">
        <f t="shared" si="382"/>
        <v>1.3154258023778169</v>
      </c>
      <c r="J1132" s="11">
        <f t="shared" si="382"/>
        <v>3.9514323602471979E-3</v>
      </c>
      <c r="K1132" s="27">
        <f t="shared" si="384"/>
        <v>-0.49888736799375977</v>
      </c>
    </row>
    <row r="1133" spans="1:11" x14ac:dyDescent="0.2">
      <c r="A1133" s="1" t="str">
        <f t="shared" si="383"/>
        <v>YE Nov-07</v>
      </c>
      <c r="B1133">
        <f t="shared" si="380"/>
        <v>77</v>
      </c>
      <c r="C1133" s="1">
        <f t="shared" si="380"/>
        <v>1099.833333333343</v>
      </c>
      <c r="D1133" s="1">
        <f t="shared" si="380"/>
        <v>403379</v>
      </c>
      <c r="E1133" s="10">
        <f t="shared" si="382"/>
        <v>699821</v>
      </c>
      <c r="F1133" s="10">
        <f t="shared" si="382"/>
        <v>1315963</v>
      </c>
      <c r="G1133" s="10">
        <f t="shared" si="382"/>
        <v>435480</v>
      </c>
      <c r="H1133" s="11">
        <f t="shared" si="382"/>
        <v>2.9434195048506417E-2</v>
      </c>
      <c r="I1133" s="11">
        <f t="shared" si="382"/>
        <v>1.1234682444073201</v>
      </c>
      <c r="J1133" s="11">
        <f t="shared" si="382"/>
        <v>5.760503830054331E-3</v>
      </c>
      <c r="K1133" s="27">
        <f t="shared" si="384"/>
        <v>-0.63676303857562999</v>
      </c>
    </row>
    <row r="1134" spans="1:11" x14ac:dyDescent="0.2">
      <c r="A1134" s="1" t="str">
        <f t="shared" si="383"/>
        <v>YE Dec-07</v>
      </c>
      <c r="B1134">
        <f t="shared" si="380"/>
        <v>69</v>
      </c>
      <c r="C1134" s="1">
        <f t="shared" si="380"/>
        <v>1368.583333333343</v>
      </c>
      <c r="D1134" s="1">
        <f t="shared" si="380"/>
        <v>503354</v>
      </c>
      <c r="E1134" s="10">
        <f t="shared" si="382"/>
        <v>663068</v>
      </c>
      <c r="F1134" s="10">
        <f t="shared" si="382"/>
        <v>1204418</v>
      </c>
      <c r="G1134" s="10">
        <f t="shared" si="382"/>
        <v>378614</v>
      </c>
      <c r="H1134" s="11">
        <f t="shared" si="382"/>
        <v>2.9061255562145671E-2</v>
      </c>
      <c r="I1134" s="11">
        <f t="shared" si="382"/>
        <v>0.96923136475182048</v>
      </c>
      <c r="J1134" s="11">
        <f t="shared" si="382"/>
        <v>3.1393940855666269E-3</v>
      </c>
      <c r="K1134" s="27">
        <f t="shared" si="384"/>
        <v>-0.44532944662818608</v>
      </c>
    </row>
    <row r="1135" spans="1:11" x14ac:dyDescent="0.2">
      <c r="A1135" s="1" t="str">
        <f t="shared" si="383"/>
        <v>YE Jan-08</v>
      </c>
      <c r="B1135">
        <f t="shared" si="380"/>
        <v>62</v>
      </c>
      <c r="C1135" s="1">
        <f t="shared" si="380"/>
        <v>1660.333333333343</v>
      </c>
      <c r="D1135" s="1">
        <f t="shared" si="380"/>
        <v>611885</v>
      </c>
      <c r="E1135" s="10">
        <f t="shared" si="382"/>
        <v>602594</v>
      </c>
      <c r="F1135" s="10">
        <f t="shared" si="382"/>
        <v>1205364</v>
      </c>
      <c r="G1135" s="10">
        <f t="shared" si="382"/>
        <v>457681</v>
      </c>
      <c r="H1135" s="11">
        <f t="shared" si="382"/>
        <v>2.0294984468763655E-2</v>
      </c>
      <c r="I1135" s="11">
        <f t="shared" si="382"/>
        <v>0.75935258760828361</v>
      </c>
      <c r="J1135" s="11">
        <f t="shared" si="382"/>
        <v>8.8600239985967555E-3</v>
      </c>
      <c r="K1135" s="27">
        <f t="shared" si="384"/>
        <v>-0.27049255471995082</v>
      </c>
    </row>
    <row r="1136" spans="1:11" x14ac:dyDescent="0.2">
      <c r="A1136" s="1" t="str">
        <f t="shared" si="383"/>
        <v>YE Feb-08</v>
      </c>
      <c r="B1136">
        <f t="shared" si="380"/>
        <v>64</v>
      </c>
      <c r="C1136" s="1">
        <f t="shared" si="380"/>
        <v>1937.833333333343</v>
      </c>
      <c r="D1136" s="1">
        <f t="shared" si="380"/>
        <v>843946</v>
      </c>
      <c r="E1136" s="10">
        <f t="shared" si="382"/>
        <v>581942</v>
      </c>
      <c r="F1136" s="10">
        <f t="shared" si="382"/>
        <v>1127758</v>
      </c>
      <c r="G1136" s="10">
        <f t="shared" si="382"/>
        <v>461944</v>
      </c>
      <c r="H1136" s="11">
        <f t="shared" si="382"/>
        <v>1.5166962243437165E-2</v>
      </c>
      <c r="I1136" s="11">
        <f t="shared" si="382"/>
        <v>0.53415556736971581</v>
      </c>
      <c r="J1136" s="11">
        <f t="shared" si="382"/>
        <v>6.5648866651291105E-3</v>
      </c>
      <c r="K1136" s="27">
        <f t="shared" si="384"/>
        <v>-0.20871403996808624</v>
      </c>
    </row>
    <row r="1137" spans="1:11" x14ac:dyDescent="0.2">
      <c r="A1137" s="1" t="str">
        <f t="shared" si="383"/>
        <v>YE Mar-08</v>
      </c>
      <c r="B1137">
        <f t="shared" si="380"/>
        <v>68</v>
      </c>
      <c r="C1137" s="1">
        <f t="shared" si="380"/>
        <v>2141.75</v>
      </c>
      <c r="D1137" s="1">
        <f t="shared" si="380"/>
        <v>919803</v>
      </c>
      <c r="E1137" s="10">
        <f t="shared" si="382"/>
        <v>531439</v>
      </c>
      <c r="F1137" s="10">
        <f t="shared" si="382"/>
        <v>1126775</v>
      </c>
      <c r="G1137" s="10">
        <f t="shared" si="382"/>
        <v>475063</v>
      </c>
      <c r="H1137" s="11">
        <f t="shared" si="382"/>
        <v>1.3476836425132532E-2</v>
      </c>
      <c r="I1137" s="11">
        <f t="shared" si="382"/>
        <v>0.36872206071152647</v>
      </c>
      <c r="J1137" s="11">
        <f t="shared" si="382"/>
        <v>1.1052904885308745E-2</v>
      </c>
      <c r="K1137" s="27">
        <f t="shared" si="384"/>
        <v>-0.19596804746230845</v>
      </c>
    </row>
    <row r="1138" spans="1:11" x14ac:dyDescent="0.2">
      <c r="A1138" s="1" t="str">
        <f t="shared" si="383"/>
        <v>YE Apr-08</v>
      </c>
      <c r="B1138">
        <f t="shared" ref="B1138:D1157" si="385">B973-B961</f>
        <v>73</v>
      </c>
      <c r="C1138" s="1">
        <f t="shared" si="385"/>
        <v>2371.333333333343</v>
      </c>
      <c r="D1138" s="1">
        <f t="shared" si="385"/>
        <v>1002453</v>
      </c>
      <c r="E1138" s="10">
        <f t="shared" ref="E1138:J1147" si="386">IF(OR(E973="C",E961="C"),"C",E973-E961)</f>
        <v>518940</v>
      </c>
      <c r="F1138" s="10">
        <f t="shared" si="386"/>
        <v>961430</v>
      </c>
      <c r="G1138" s="10">
        <f t="shared" si="386"/>
        <v>422590</v>
      </c>
      <c r="H1138" s="11">
        <f t="shared" si="386"/>
        <v>9.6122110444532005E-3</v>
      </c>
      <c r="I1138" s="11">
        <f t="shared" si="386"/>
        <v>0.27811202061234752</v>
      </c>
      <c r="J1138" s="11">
        <f t="shared" si="386"/>
        <v>3.4551116850052299E-3</v>
      </c>
      <c r="K1138" s="27">
        <f t="shared" si="384"/>
        <v>-0.19052555994336018</v>
      </c>
    </row>
    <row r="1139" spans="1:11" x14ac:dyDescent="0.2">
      <c r="A1139" s="1" t="str">
        <f t="shared" si="383"/>
        <v>YE May-08</v>
      </c>
      <c r="B1139">
        <f t="shared" si="385"/>
        <v>39</v>
      </c>
      <c r="C1139" s="1">
        <f t="shared" si="385"/>
        <v>2646.0833333333139</v>
      </c>
      <c r="D1139" s="1">
        <f t="shared" si="385"/>
        <v>1104660</v>
      </c>
      <c r="E1139" s="10">
        <f t="shared" si="386"/>
        <v>486474</v>
      </c>
      <c r="F1139" s="10">
        <f t="shared" si="386"/>
        <v>948653</v>
      </c>
      <c r="G1139" s="10">
        <f t="shared" si="386"/>
        <v>427214</v>
      </c>
      <c r="H1139" s="11">
        <f t="shared" si="386"/>
        <v>8.3232003388551412E-3</v>
      </c>
      <c r="I1139" s="11">
        <f t="shared" si="386"/>
        <v>0.13083434510590308</v>
      </c>
      <c r="J1139" s="11">
        <f t="shared" si="386"/>
        <v>5.7393896299815506E-3</v>
      </c>
      <c r="K1139" s="27">
        <f t="shared" si="384"/>
        <v>0.31684790721774192</v>
      </c>
    </row>
    <row r="1140" spans="1:11" x14ac:dyDescent="0.2">
      <c r="A1140" s="1" t="str">
        <f t="shared" si="383"/>
        <v>YE Jun-08</v>
      </c>
      <c r="B1140">
        <f t="shared" si="385"/>
        <v>58</v>
      </c>
      <c r="C1140" s="1">
        <f t="shared" si="385"/>
        <v>2837.583333333343</v>
      </c>
      <c r="D1140" s="1">
        <f t="shared" si="385"/>
        <v>1173600</v>
      </c>
      <c r="E1140" s="10">
        <f t="shared" si="386"/>
        <v>411631</v>
      </c>
      <c r="F1140" s="10">
        <f t="shared" si="386"/>
        <v>748050</v>
      </c>
      <c r="G1140" s="10">
        <f t="shared" si="386"/>
        <v>299863</v>
      </c>
      <c r="H1140" s="11">
        <f t="shared" si="386"/>
        <v>1.0610672379533614E-2</v>
      </c>
      <c r="I1140" s="11">
        <f t="shared" si="386"/>
        <v>-7.4756604116700487E-2</v>
      </c>
      <c r="J1140" s="11">
        <f t="shared" si="386"/>
        <v>1.9678673215741682E-3</v>
      </c>
      <c r="K1140" s="27">
        <f t="shared" si="384"/>
        <v>0.12418541819309326</v>
      </c>
    </row>
    <row r="1141" spans="1:11" x14ac:dyDescent="0.2">
      <c r="A1141" s="1" t="str">
        <f t="shared" si="383"/>
        <v>YE Jul-08</v>
      </c>
      <c r="B1141">
        <f t="shared" si="385"/>
        <v>54</v>
      </c>
      <c r="C1141" s="1">
        <f t="shared" si="385"/>
        <v>2897.333333333343</v>
      </c>
      <c r="D1141" s="1">
        <f t="shared" si="385"/>
        <v>1195827</v>
      </c>
      <c r="E1141" s="10">
        <f t="shared" si="386"/>
        <v>359856</v>
      </c>
      <c r="F1141" s="10">
        <f t="shared" si="386"/>
        <v>573986</v>
      </c>
      <c r="G1141" s="10">
        <f t="shared" si="386"/>
        <v>237309</v>
      </c>
      <c r="H1141" s="11">
        <f t="shared" si="386"/>
        <v>7.3172708383153484E-3</v>
      </c>
      <c r="I1141" s="11">
        <f t="shared" si="386"/>
        <v>-0.19748242065919186</v>
      </c>
      <c r="J1141" s="11">
        <f t="shared" si="386"/>
        <v>-2.5137163530011275E-3</v>
      </c>
      <c r="K1141" s="27">
        <f t="shared" si="384"/>
        <v>0.19325258590035332</v>
      </c>
    </row>
    <row r="1142" spans="1:11" x14ac:dyDescent="0.2">
      <c r="A1142" s="1" t="str">
        <f t="shared" si="383"/>
        <v>YE Aug-08</v>
      </c>
      <c r="B1142">
        <f t="shared" si="385"/>
        <v>43</v>
      </c>
      <c r="C1142" s="1">
        <f t="shared" si="385"/>
        <v>2891.25</v>
      </c>
      <c r="D1142" s="1">
        <f t="shared" si="385"/>
        <v>1193564</v>
      </c>
      <c r="E1142" s="10">
        <f t="shared" si="386"/>
        <v>290440</v>
      </c>
      <c r="F1142" s="10">
        <f t="shared" si="386"/>
        <v>361733</v>
      </c>
      <c r="G1142" s="10">
        <f t="shared" si="386"/>
        <v>144302</v>
      </c>
      <c r="H1142" s="11">
        <f t="shared" si="386"/>
        <v>5.1835458540017143E-3</v>
      </c>
      <c r="I1142" s="11">
        <f t="shared" si="386"/>
        <v>-0.3357586828243484</v>
      </c>
      <c r="J1142" s="11">
        <f t="shared" si="386"/>
        <v>-7.4076423213060849E-3</v>
      </c>
      <c r="K1142" s="27">
        <f t="shared" si="384"/>
        <v>0.33744349708236854</v>
      </c>
    </row>
    <row r="1143" spans="1:11" x14ac:dyDescent="0.2">
      <c r="A1143" s="1" t="str">
        <f t="shared" si="383"/>
        <v>YE Sep-08</v>
      </c>
      <c r="B1143">
        <f t="shared" si="385"/>
        <v>44</v>
      </c>
      <c r="C1143" s="1">
        <f t="shared" si="385"/>
        <v>2939.083333333343</v>
      </c>
      <c r="D1143" s="1">
        <f t="shared" si="385"/>
        <v>1210784</v>
      </c>
      <c r="E1143" s="10">
        <f t="shared" si="386"/>
        <v>227194</v>
      </c>
      <c r="F1143" s="10">
        <f t="shared" si="386"/>
        <v>151068</v>
      </c>
      <c r="G1143" s="10">
        <f t="shared" si="386"/>
        <v>9044</v>
      </c>
      <c r="H1143" s="11">
        <f t="shared" si="386"/>
        <v>7.7935139238980433E-3</v>
      </c>
      <c r="I1143" s="11">
        <f t="shared" si="386"/>
        <v>-0.47554095258033868</v>
      </c>
      <c r="J1143" s="11">
        <f t="shared" si="386"/>
        <v>-1.27706698058907E-2</v>
      </c>
      <c r="K1143" s="27">
        <f t="shared" si="384"/>
        <v>0.34042062179621979</v>
      </c>
    </row>
    <row r="1144" spans="1:11" x14ac:dyDescent="0.2">
      <c r="A1144" s="1" t="str">
        <f t="shared" si="383"/>
        <v>YE Oct-08</v>
      </c>
      <c r="B1144">
        <f t="shared" si="385"/>
        <v>47</v>
      </c>
      <c r="C1144" s="1">
        <f t="shared" si="385"/>
        <v>2965.25</v>
      </c>
      <c r="D1144" s="1">
        <f t="shared" si="385"/>
        <v>1220518</v>
      </c>
      <c r="E1144" s="10">
        <f t="shared" si="386"/>
        <v>308389</v>
      </c>
      <c r="F1144" s="10">
        <f t="shared" si="386"/>
        <v>285071</v>
      </c>
      <c r="G1144" s="10">
        <f t="shared" si="386"/>
        <v>70586</v>
      </c>
      <c r="H1144" s="11">
        <f t="shared" si="386"/>
        <v>8.8123629567957718E-3</v>
      </c>
      <c r="I1144" s="11">
        <f t="shared" si="386"/>
        <v>-0.31766669120957403</v>
      </c>
      <c r="J1144" s="11">
        <f t="shared" si="386"/>
        <v>-1.3076273545942207E-2</v>
      </c>
      <c r="K1144" s="27">
        <f t="shared" si="384"/>
        <v>0.31296037603469529</v>
      </c>
    </row>
    <row r="1145" spans="1:11" x14ac:dyDescent="0.2">
      <c r="A1145" s="1" t="str">
        <f t="shared" si="383"/>
        <v>YE Nov-08</v>
      </c>
      <c r="B1145">
        <f t="shared" si="385"/>
        <v>59</v>
      </c>
      <c r="C1145" s="1">
        <f t="shared" si="385"/>
        <v>3003.416666666657</v>
      </c>
      <c r="D1145" s="1">
        <f t="shared" si="385"/>
        <v>1234258</v>
      </c>
      <c r="E1145" s="10">
        <f t="shared" si="386"/>
        <v>234626</v>
      </c>
      <c r="F1145" s="10">
        <f t="shared" si="386"/>
        <v>116937</v>
      </c>
      <c r="G1145" s="10">
        <f t="shared" si="386"/>
        <v>2129</v>
      </c>
      <c r="H1145" s="11">
        <f t="shared" si="386"/>
        <v>6.5847223314006165E-3</v>
      </c>
      <c r="I1145" s="11">
        <f t="shared" si="386"/>
        <v>-0.47358467729934262</v>
      </c>
      <c r="J1145" s="11">
        <f t="shared" si="386"/>
        <v>-1.5258813093951717E-2</v>
      </c>
      <c r="K1145" s="27">
        <f t="shared" si="384"/>
        <v>0.17787328950014114</v>
      </c>
    </row>
    <row r="1146" spans="1:11" x14ac:dyDescent="0.2">
      <c r="A1146" s="1" t="str">
        <f t="shared" si="383"/>
        <v>YE Dec-08</v>
      </c>
      <c r="B1146">
        <f t="shared" si="385"/>
        <v>50</v>
      </c>
      <c r="C1146" s="1">
        <f t="shared" si="385"/>
        <v>3059.666666666657</v>
      </c>
      <c r="D1146" s="1">
        <f t="shared" si="385"/>
        <v>1255183</v>
      </c>
      <c r="E1146" s="10">
        <f t="shared" si="386"/>
        <v>174692</v>
      </c>
      <c r="F1146" s="10">
        <f t="shared" si="386"/>
        <v>7863</v>
      </c>
      <c r="G1146" s="10">
        <f t="shared" si="386"/>
        <v>-56186</v>
      </c>
      <c r="H1146" s="11">
        <f t="shared" si="386"/>
        <v>6.6916710375888311E-3</v>
      </c>
      <c r="I1146" s="11">
        <f t="shared" si="386"/>
        <v>-0.60715898710336802</v>
      </c>
      <c r="J1146" s="11">
        <f t="shared" si="386"/>
        <v>-1.5550740637093385E-2</v>
      </c>
      <c r="K1146" s="27">
        <f t="shared" si="384"/>
        <v>0.30568091853398016</v>
      </c>
    </row>
    <row r="1147" spans="1:11" x14ac:dyDescent="0.2">
      <c r="A1147" s="1" t="str">
        <f t="shared" si="383"/>
        <v>YE Jan-09</v>
      </c>
      <c r="B1147">
        <f t="shared" si="385"/>
        <v>62</v>
      </c>
      <c r="C1147" s="1">
        <f t="shared" si="385"/>
        <v>3091.916666666657</v>
      </c>
      <c r="D1147" s="1">
        <f t="shared" si="385"/>
        <v>1267180</v>
      </c>
      <c r="E1147" s="10">
        <f t="shared" si="386"/>
        <v>84217</v>
      </c>
      <c r="F1147" s="10">
        <f t="shared" si="386"/>
        <v>-239692</v>
      </c>
      <c r="G1147" s="10">
        <f t="shared" si="386"/>
        <v>-299903</v>
      </c>
      <c r="H1147" s="11">
        <f t="shared" si="386"/>
        <v>1.9304114746466983E-2</v>
      </c>
      <c r="I1147" s="11">
        <f t="shared" si="386"/>
        <v>-0.79427152849903138</v>
      </c>
      <c r="J1147" s="11">
        <f t="shared" si="386"/>
        <v>-2.0422475616870495E-2</v>
      </c>
      <c r="K1147" s="27">
        <f t="shared" si="384"/>
        <v>0.1660761014536476</v>
      </c>
    </row>
    <row r="1148" spans="1:11" x14ac:dyDescent="0.2">
      <c r="A1148" s="1" t="str">
        <f t="shared" si="383"/>
        <v>YE Feb-09</v>
      </c>
      <c r="B1148">
        <f t="shared" si="385"/>
        <v>51</v>
      </c>
      <c r="C1148" s="1">
        <f t="shared" si="385"/>
        <v>3196.25</v>
      </c>
      <c r="D1148" s="1">
        <f t="shared" si="385"/>
        <v>1024594</v>
      </c>
      <c r="E1148" s="10">
        <f t="shared" ref="E1148:J1157" si="387">IF(OR(E983="C",E971="C"),"C",E983-E971)</f>
        <v>-112478</v>
      </c>
      <c r="F1148" s="10">
        <f t="shared" si="387"/>
        <v>-620338</v>
      </c>
      <c r="G1148" s="10">
        <f t="shared" si="387"/>
        <v>-560635</v>
      </c>
      <c r="H1148" s="11">
        <f t="shared" si="387"/>
        <v>2.6151395560358059E-2</v>
      </c>
      <c r="I1148" s="11">
        <f t="shared" si="387"/>
        <v>-1.000746554650263</v>
      </c>
      <c r="J1148" s="11">
        <f t="shared" si="387"/>
        <v>-2.2676854383520739E-2</v>
      </c>
      <c r="K1148" s="27">
        <f t="shared" si="384"/>
        <v>0.33194150851459625</v>
      </c>
    </row>
    <row r="1149" spans="1:11" x14ac:dyDescent="0.2">
      <c r="A1149" s="1" t="str">
        <f t="shared" si="383"/>
        <v>YE Mar-09</v>
      </c>
      <c r="B1149">
        <f t="shared" si="385"/>
        <v>46</v>
      </c>
      <c r="C1149" s="1">
        <f t="shared" si="385"/>
        <v>3317.5</v>
      </c>
      <c r="D1149" s="1">
        <f t="shared" si="385"/>
        <v>1069699</v>
      </c>
      <c r="E1149" s="10">
        <f t="shared" si="387"/>
        <v>-300192</v>
      </c>
      <c r="F1149" s="10">
        <f t="shared" si="387"/>
        <v>-1223923</v>
      </c>
      <c r="G1149" s="10">
        <f t="shared" si="387"/>
        <v>-847186</v>
      </c>
      <c r="H1149" s="11">
        <f t="shared" si="387"/>
        <v>2.286752606008946E-2</v>
      </c>
      <c r="I1149" s="11">
        <f t="shared" si="387"/>
        <v>-1.4055313228617905</v>
      </c>
      <c r="J1149" s="11">
        <f t="shared" si="387"/>
        <v>-3.7662323254614716E-2</v>
      </c>
      <c r="K1149" s="27">
        <f t="shared" si="384"/>
        <v>0.42891824176398785</v>
      </c>
    </row>
    <row r="1150" spans="1:11" x14ac:dyDescent="0.2">
      <c r="A1150" s="1" t="str">
        <f t="shared" si="383"/>
        <v>YE Apr-09</v>
      </c>
      <c r="B1150">
        <f t="shared" si="385"/>
        <v>39</v>
      </c>
      <c r="C1150" s="1">
        <f t="shared" si="385"/>
        <v>3317</v>
      </c>
      <c r="D1150" s="1">
        <f t="shared" si="385"/>
        <v>1069519</v>
      </c>
      <c r="E1150" s="10">
        <f t="shared" si="387"/>
        <v>-309731</v>
      </c>
      <c r="F1150" s="10">
        <f t="shared" si="387"/>
        <v>-1010451</v>
      </c>
      <c r="G1150" s="10">
        <f t="shared" si="387"/>
        <v>-807406</v>
      </c>
      <c r="H1150" s="11">
        <f t="shared" si="387"/>
        <v>3.1103419630674534E-2</v>
      </c>
      <c r="I1150" s="11">
        <f t="shared" si="387"/>
        <v>-1.4211814148525477</v>
      </c>
      <c r="J1150" s="11">
        <f t="shared" si="387"/>
        <v>-2.5429775250656039E-2</v>
      </c>
      <c r="K1150" s="27">
        <f t="shared" si="384"/>
        <v>0.51414410258929877</v>
      </c>
    </row>
    <row r="1151" spans="1:11" x14ac:dyDescent="0.2">
      <c r="A1151" s="1" t="str">
        <f t="shared" si="383"/>
        <v>YE May-09</v>
      </c>
      <c r="B1151">
        <f t="shared" si="385"/>
        <v>37</v>
      </c>
      <c r="C1151" s="1">
        <f t="shared" si="385"/>
        <v>3298.4166666666861</v>
      </c>
      <c r="D1151" s="1">
        <f t="shared" si="385"/>
        <v>1062606</v>
      </c>
      <c r="E1151" s="10">
        <f t="shared" si="387"/>
        <v>-348535</v>
      </c>
      <c r="F1151" s="10">
        <f t="shared" si="387"/>
        <v>-1114661</v>
      </c>
      <c r="G1151" s="10">
        <f t="shared" si="387"/>
        <v>-871956</v>
      </c>
      <c r="H1151" s="11">
        <f t="shared" si="387"/>
        <v>3.2200497665529459E-2</v>
      </c>
      <c r="I1151" s="11">
        <f t="shared" si="387"/>
        <v>-1.4895856017051869</v>
      </c>
      <c r="J1151" s="11">
        <f t="shared" si="387"/>
        <v>-2.7391453536535826E-2</v>
      </c>
      <c r="K1151" s="27">
        <f t="shared" si="384"/>
        <v>0.53367403554612025</v>
      </c>
    </row>
    <row r="1152" spans="1:11" x14ac:dyDescent="0.2">
      <c r="A1152" s="1" t="str">
        <f t="shared" si="383"/>
        <v>YE Jun-09</v>
      </c>
      <c r="B1152">
        <f t="shared" si="385"/>
        <v>23</v>
      </c>
      <c r="C1152" s="1">
        <f t="shared" si="385"/>
        <v>3255</v>
      </c>
      <c r="D1152" s="1">
        <f t="shared" si="385"/>
        <v>1046976</v>
      </c>
      <c r="E1152" s="10">
        <f t="shared" si="387"/>
        <v>-391593</v>
      </c>
      <c r="F1152" s="10">
        <f t="shared" si="387"/>
        <v>-1103005</v>
      </c>
      <c r="G1152" s="10">
        <f t="shared" si="387"/>
        <v>-849336</v>
      </c>
      <c r="H1152" s="11">
        <f t="shared" si="387"/>
        <v>3.0482123975309916E-2</v>
      </c>
      <c r="I1152" s="11">
        <f t="shared" si="387"/>
        <v>-1.5575497024006495</v>
      </c>
      <c r="J1152" s="11">
        <f t="shared" si="387"/>
        <v>-2.2913975721802871E-2</v>
      </c>
      <c r="K1152" s="27">
        <f t="shared" si="384"/>
        <v>0.70352803326516522</v>
      </c>
    </row>
    <row r="1153" spans="1:11" x14ac:dyDescent="0.2">
      <c r="A1153" s="1" t="str">
        <f t="shared" si="383"/>
        <v>YE Jul-09</v>
      </c>
      <c r="B1153">
        <f t="shared" si="385"/>
        <v>32</v>
      </c>
      <c r="C1153" s="1">
        <f t="shared" si="385"/>
        <v>3343.416666666657</v>
      </c>
      <c r="D1153" s="1">
        <f t="shared" si="385"/>
        <v>1079867</v>
      </c>
      <c r="E1153" s="10">
        <f t="shared" si="387"/>
        <v>-401372</v>
      </c>
      <c r="F1153" s="10">
        <f t="shared" si="387"/>
        <v>-984956</v>
      </c>
      <c r="G1153" s="10">
        <f t="shared" si="387"/>
        <v>-776520</v>
      </c>
      <c r="H1153" s="11">
        <f t="shared" si="387"/>
        <v>2.9254609104672369E-2</v>
      </c>
      <c r="I1153" s="11">
        <f t="shared" si="387"/>
        <v>-1.597039201323085</v>
      </c>
      <c r="J1153" s="11">
        <f t="shared" si="387"/>
        <v>-1.5728618405918215E-2</v>
      </c>
      <c r="K1153" s="27">
        <f t="shared" si="384"/>
        <v>0.61225086084356661</v>
      </c>
    </row>
    <row r="1154" spans="1:11" x14ac:dyDescent="0.2">
      <c r="A1154" s="1" t="str">
        <f t="shared" si="383"/>
        <v>YE Aug-09</v>
      </c>
      <c r="B1154">
        <f t="shared" si="385"/>
        <v>20</v>
      </c>
      <c r="C1154" s="1">
        <f t="shared" si="385"/>
        <v>3345.75</v>
      </c>
      <c r="D1154" s="1">
        <f t="shared" si="385"/>
        <v>1080735</v>
      </c>
      <c r="E1154" s="10">
        <f t="shared" si="387"/>
        <v>-421284</v>
      </c>
      <c r="F1154" s="10">
        <f t="shared" si="387"/>
        <v>-904993</v>
      </c>
      <c r="G1154" s="10">
        <f t="shared" si="387"/>
        <v>-760626</v>
      </c>
      <c r="H1154" s="11">
        <f t="shared" si="387"/>
        <v>3.2261862770768701E-2</v>
      </c>
      <c r="I1154" s="11">
        <f t="shared" si="387"/>
        <v>-1.6324929030584414</v>
      </c>
      <c r="J1154" s="11">
        <f t="shared" si="387"/>
        <v>-9.6676653812430846E-3</v>
      </c>
      <c r="K1154" s="27">
        <f t="shared" si="384"/>
        <v>0.76997222451130654</v>
      </c>
    </row>
    <row r="1155" spans="1:11" x14ac:dyDescent="0.2">
      <c r="A1155" s="1" t="str">
        <f t="shared" si="383"/>
        <v>YE Sep-09</v>
      </c>
      <c r="B1155">
        <f t="shared" si="385"/>
        <v>17</v>
      </c>
      <c r="C1155" s="1">
        <f t="shared" si="385"/>
        <v>3345.333333333343</v>
      </c>
      <c r="D1155" s="1">
        <f t="shared" si="385"/>
        <v>1080585</v>
      </c>
      <c r="E1155" s="10">
        <f t="shared" si="387"/>
        <v>-389900</v>
      </c>
      <c r="F1155" s="10">
        <f t="shared" si="387"/>
        <v>-721225</v>
      </c>
      <c r="G1155" s="10">
        <f t="shared" si="387"/>
        <v>-609527</v>
      </c>
      <c r="H1155" s="11">
        <f t="shared" si="387"/>
        <v>2.6137733409681063E-2</v>
      </c>
      <c r="I1155" s="11">
        <f t="shared" si="387"/>
        <v>-1.5657084763944553</v>
      </c>
      <c r="J1155" s="11">
        <f t="shared" si="387"/>
        <v>-2.7674079148476416E-3</v>
      </c>
      <c r="K1155" s="27">
        <f t="shared" si="384"/>
        <v>0.80381784825608804</v>
      </c>
    </row>
    <row r="1156" spans="1:11" x14ac:dyDescent="0.2">
      <c r="A1156" s="1" t="str">
        <f t="shared" si="383"/>
        <v>YE Oct-09</v>
      </c>
      <c r="B1156">
        <f t="shared" si="385"/>
        <v>32</v>
      </c>
      <c r="C1156" s="1">
        <f t="shared" si="385"/>
        <v>3403.5833333333139</v>
      </c>
      <c r="D1156" s="1">
        <f t="shared" si="385"/>
        <v>1102254</v>
      </c>
      <c r="E1156" s="10">
        <f t="shared" si="387"/>
        <v>-461705</v>
      </c>
      <c r="F1156" s="10">
        <f t="shared" si="387"/>
        <v>-812433</v>
      </c>
      <c r="G1156" s="10">
        <f t="shared" si="387"/>
        <v>-616999</v>
      </c>
      <c r="H1156" s="11">
        <f t="shared" si="387"/>
        <v>2.1581622739092809E-2</v>
      </c>
      <c r="I1156" s="11">
        <f t="shared" si="387"/>
        <v>-1.7201318259213139</v>
      </c>
      <c r="J1156" s="11">
        <f t="shared" si="387"/>
        <v>-1.0391629433421645E-3</v>
      </c>
      <c r="K1156" s="27">
        <f t="shared" si="384"/>
        <v>0.62286264142480974</v>
      </c>
    </row>
    <row r="1157" spans="1:11" x14ac:dyDescent="0.2">
      <c r="A1157" s="1" t="str">
        <f t="shared" si="383"/>
        <v>YE Nov-09</v>
      </c>
      <c r="B1157">
        <f t="shared" si="385"/>
        <v>0</v>
      </c>
      <c r="C1157" s="1">
        <f t="shared" si="385"/>
        <v>3293.083333333343</v>
      </c>
      <c r="D1157" s="1">
        <f t="shared" si="385"/>
        <v>1062474</v>
      </c>
      <c r="E1157" s="10">
        <f t="shared" si="387"/>
        <v>-400381</v>
      </c>
      <c r="F1157" s="10">
        <f t="shared" si="387"/>
        <v>-686788</v>
      </c>
      <c r="G1157" s="10">
        <f t="shared" si="387"/>
        <v>-520832</v>
      </c>
      <c r="H1157" s="11">
        <f t="shared" si="387"/>
        <v>1.8182560343635634E-2</v>
      </c>
      <c r="I1157" s="11">
        <f t="shared" si="387"/>
        <v>-1.5646874194497187</v>
      </c>
      <c r="J1157" s="11">
        <f t="shared" si="387"/>
        <v>2.9979639573740613E-5</v>
      </c>
      <c r="K1157" s="27">
        <f t="shared" si="384"/>
        <v>0.98447932237169766</v>
      </c>
    </row>
    <row r="1158" spans="1:11" x14ac:dyDescent="0.2">
      <c r="A1158" s="1" t="str">
        <f t="shared" si="383"/>
        <v>YE Dec-09</v>
      </c>
      <c r="B1158">
        <f t="shared" ref="B1158:D1177" si="388">B993-B981</f>
        <v>-4</v>
      </c>
      <c r="C1158" s="1">
        <f t="shared" si="388"/>
        <v>3162.833333333343</v>
      </c>
      <c r="D1158" s="1">
        <f t="shared" si="388"/>
        <v>1014021</v>
      </c>
      <c r="E1158" s="10">
        <f t="shared" ref="E1158:J1167" si="389">IF(OR(E993="C",E981="C"),"C",E993-E981)</f>
        <v>-286371</v>
      </c>
      <c r="F1158" s="10">
        <f t="shared" si="389"/>
        <v>-466731</v>
      </c>
      <c r="G1158" s="10">
        <f t="shared" si="389"/>
        <v>-384910</v>
      </c>
      <c r="H1158" s="11">
        <f t="shared" si="389"/>
        <v>1.5876287431010994E-2</v>
      </c>
      <c r="I1158" s="11">
        <f t="shared" si="389"/>
        <v>-1.3018356273044134</v>
      </c>
      <c r="J1158" s="11">
        <f t="shared" si="389"/>
        <v>1.3109072411776612E-3</v>
      </c>
      <c r="K1158" s="27">
        <f t="shared" si="384"/>
        <v>0.99368518375948156</v>
      </c>
    </row>
    <row r="1159" spans="1:11" x14ac:dyDescent="0.2">
      <c r="A1159" s="1" t="str">
        <f t="shared" si="383"/>
        <v>YE Jan-10</v>
      </c>
      <c r="B1159">
        <f t="shared" si="388"/>
        <v>4</v>
      </c>
      <c r="C1159" s="1">
        <f t="shared" si="388"/>
        <v>3114.25</v>
      </c>
      <c r="D1159" s="1">
        <f t="shared" si="388"/>
        <v>995948</v>
      </c>
      <c r="E1159" s="10">
        <f t="shared" si="389"/>
        <v>-133412</v>
      </c>
      <c r="F1159" s="10">
        <f t="shared" si="389"/>
        <v>-131309</v>
      </c>
      <c r="G1159" s="10">
        <f t="shared" si="389"/>
        <v>-154813</v>
      </c>
      <c r="H1159" s="11">
        <f t="shared" si="389"/>
        <v>9.7834779990157994E-3</v>
      </c>
      <c r="I1159" s="11">
        <f t="shared" si="389"/>
        <v>-0.98502477679001288</v>
      </c>
      <c r="J1159" s="11">
        <f t="shared" si="389"/>
        <v>5.1810351234948815E-3</v>
      </c>
      <c r="K1159" s="27">
        <f t="shared" si="384"/>
        <v>0.87799564154227028</v>
      </c>
    </row>
    <row r="1160" spans="1:11" x14ac:dyDescent="0.2">
      <c r="A1160" s="1" t="str">
        <f t="shared" si="383"/>
        <v>YE Feb-10</v>
      </c>
      <c r="B1160">
        <f t="shared" si="388"/>
        <v>-7</v>
      </c>
      <c r="C1160" s="1">
        <f t="shared" si="388"/>
        <v>2964.5</v>
      </c>
      <c r="D1160" s="1">
        <f t="shared" si="388"/>
        <v>1084453</v>
      </c>
      <c r="E1160" s="10">
        <f t="shared" si="389"/>
        <v>26115</v>
      </c>
      <c r="F1160" s="10">
        <f t="shared" si="389"/>
        <v>180746</v>
      </c>
      <c r="G1160" s="10">
        <f t="shared" si="389"/>
        <v>80580</v>
      </c>
      <c r="H1160" s="11">
        <f t="shared" si="389"/>
        <v>1.5743289838268115E-3</v>
      </c>
      <c r="I1160" s="11">
        <f t="shared" si="389"/>
        <v>-0.73382112549793277</v>
      </c>
      <c r="J1160" s="11">
        <f t="shared" si="389"/>
        <v>7.2429860717253547E-3</v>
      </c>
      <c r="K1160" s="27">
        <f t="shared" si="384"/>
        <v>0.97182979420630744</v>
      </c>
    </row>
    <row r="1161" spans="1:11" x14ac:dyDescent="0.2">
      <c r="A1161" s="1" t="str">
        <f t="shared" si="383"/>
        <v>YE Mar-10</v>
      </c>
      <c r="B1161">
        <f t="shared" si="388"/>
        <v>-10</v>
      </c>
      <c r="C1161" s="1">
        <f t="shared" si="388"/>
        <v>2770.416666666657</v>
      </c>
      <c r="D1161" s="1">
        <f t="shared" si="388"/>
        <v>1012254</v>
      </c>
      <c r="E1161" s="10">
        <f t="shared" si="389"/>
        <v>171005</v>
      </c>
      <c r="F1161" s="10">
        <f t="shared" si="389"/>
        <v>627442</v>
      </c>
      <c r="G1161" s="10">
        <f t="shared" si="389"/>
        <v>332997</v>
      </c>
      <c r="H1161" s="11">
        <f t="shared" si="389"/>
        <v>-5.9615492797693292E-4</v>
      </c>
      <c r="I1161" s="11">
        <f t="shared" si="389"/>
        <v>-0.39328435297886699</v>
      </c>
      <c r="J1161" s="11">
        <f t="shared" si="389"/>
        <v>1.7894982675488169E-2</v>
      </c>
      <c r="K1161" s="27">
        <f t="shared" si="384"/>
        <v>0.95159070674397839</v>
      </c>
    </row>
    <row r="1162" spans="1:11" x14ac:dyDescent="0.2">
      <c r="A1162" s="1" t="str">
        <f t="shared" ref="A1162:A1193" si="390">A997</f>
        <v>YE Apr-10</v>
      </c>
      <c r="B1162">
        <f t="shared" si="388"/>
        <v>-22</v>
      </c>
      <c r="C1162" s="1">
        <f t="shared" si="388"/>
        <v>2691.666666666657</v>
      </c>
      <c r="D1162" s="1">
        <f t="shared" si="388"/>
        <v>983904</v>
      </c>
      <c r="E1162" s="10">
        <f t="shared" si="389"/>
        <v>159414</v>
      </c>
      <c r="F1162" s="10">
        <f t="shared" si="389"/>
        <v>532155</v>
      </c>
      <c r="G1162" s="10">
        <f t="shared" si="389"/>
        <v>328941</v>
      </c>
      <c r="H1162" s="11">
        <f t="shared" si="389"/>
        <v>-5.89790315788008E-3</v>
      </c>
      <c r="I1162" s="11">
        <f t="shared" si="389"/>
        <v>-0.39424513199596589</v>
      </c>
      <c r="J1162" s="11">
        <f t="shared" si="389"/>
        <v>1.3835080710109304E-2</v>
      </c>
      <c r="K1162" s="27">
        <f t="shared" ref="K1162:K1193" si="391">K997-K985</f>
        <v>1.0837219879696249</v>
      </c>
    </row>
    <row r="1163" spans="1:11" x14ac:dyDescent="0.2">
      <c r="A1163" s="1" t="str">
        <f t="shared" si="390"/>
        <v>YE May-10</v>
      </c>
      <c r="B1163">
        <f t="shared" si="388"/>
        <v>-19</v>
      </c>
      <c r="C1163" s="1">
        <f t="shared" si="388"/>
        <v>2676.666666666657</v>
      </c>
      <c r="D1163" s="1">
        <f t="shared" si="388"/>
        <v>978324</v>
      </c>
      <c r="E1163" s="10">
        <f t="shared" si="389"/>
        <v>105818</v>
      </c>
      <c r="F1163" s="10">
        <f t="shared" si="389"/>
        <v>422565</v>
      </c>
      <c r="G1163" s="10">
        <f t="shared" si="389"/>
        <v>257996</v>
      </c>
      <c r="H1163" s="11">
        <f t="shared" si="389"/>
        <v>-4.3565918376378132E-3</v>
      </c>
      <c r="I1163" s="11">
        <f t="shared" si="389"/>
        <v>-0.49177315247702325</v>
      </c>
      <c r="J1163" s="11">
        <f t="shared" si="389"/>
        <v>1.2907408313451052E-2</v>
      </c>
      <c r="K1163" s="27">
        <f t="shared" si="391"/>
        <v>1.0664478244656053</v>
      </c>
    </row>
    <row r="1164" spans="1:11" x14ac:dyDescent="0.2">
      <c r="A1164" s="1" t="str">
        <f t="shared" si="390"/>
        <v>YE Jun-10</v>
      </c>
      <c r="B1164">
        <f t="shared" si="388"/>
        <v>-45</v>
      </c>
      <c r="C1164" s="1">
        <f t="shared" si="388"/>
        <v>2548.666666666657</v>
      </c>
      <c r="D1164" s="1">
        <f t="shared" si="388"/>
        <v>932244</v>
      </c>
      <c r="E1164" s="10">
        <f t="shared" si="389"/>
        <v>242703</v>
      </c>
      <c r="F1164" s="10">
        <f t="shared" si="389"/>
        <v>617523</v>
      </c>
      <c r="G1164" s="10">
        <f t="shared" si="389"/>
        <v>341101</v>
      </c>
      <c r="H1164" s="11">
        <f t="shared" si="389"/>
        <v>-2.2512008157602459E-3</v>
      </c>
      <c r="I1164" s="11">
        <f t="shared" si="389"/>
        <v>-0.19060468298529543</v>
      </c>
      <c r="J1164" s="11">
        <f t="shared" si="389"/>
        <v>1.0805448769732884E-2</v>
      </c>
      <c r="K1164" s="27">
        <f t="shared" si="391"/>
        <v>1.3972095850869692</v>
      </c>
    </row>
    <row r="1165" spans="1:11" x14ac:dyDescent="0.2">
      <c r="A1165" s="1" t="str">
        <f t="shared" si="390"/>
        <v>YE Jul-10</v>
      </c>
      <c r="B1165">
        <f t="shared" si="388"/>
        <v>-47</v>
      </c>
      <c r="C1165" s="1">
        <f t="shared" si="388"/>
        <v>2384.4166666666861</v>
      </c>
      <c r="D1165" s="1">
        <f t="shared" si="388"/>
        <v>871143</v>
      </c>
      <c r="E1165" s="10">
        <f t="shared" si="389"/>
        <v>260747</v>
      </c>
      <c r="F1165" s="10">
        <f t="shared" si="389"/>
        <v>550835</v>
      </c>
      <c r="G1165" s="10">
        <f t="shared" si="389"/>
        <v>307564</v>
      </c>
      <c r="H1165" s="11">
        <f t="shared" si="389"/>
        <v>-2.3748083171224454E-3</v>
      </c>
      <c r="I1165" s="11">
        <f t="shared" si="389"/>
        <v>-0.11096236625398603</v>
      </c>
      <c r="J1165" s="11">
        <f t="shared" si="389"/>
        <v>5.5727700781191825E-3</v>
      </c>
      <c r="K1165" s="27">
        <f t="shared" si="391"/>
        <v>1.3755366931080175</v>
      </c>
    </row>
    <row r="1166" spans="1:11" x14ac:dyDescent="0.2">
      <c r="A1166" s="1" t="str">
        <f t="shared" si="390"/>
        <v>YE Aug-10</v>
      </c>
      <c r="B1166">
        <f t="shared" si="388"/>
        <v>-41</v>
      </c>
      <c r="C1166" s="1">
        <f t="shared" si="388"/>
        <v>2326.583333333343</v>
      </c>
      <c r="D1166" s="1">
        <f t="shared" si="388"/>
        <v>849629</v>
      </c>
      <c r="E1166" s="10">
        <f t="shared" si="389"/>
        <v>307777</v>
      </c>
      <c r="F1166" s="10">
        <f t="shared" si="389"/>
        <v>552380</v>
      </c>
      <c r="G1166" s="10">
        <f t="shared" si="389"/>
        <v>306893</v>
      </c>
      <c r="H1166" s="11">
        <f t="shared" si="389"/>
        <v>-2.2463705574733428E-3</v>
      </c>
      <c r="I1166" s="11">
        <f t="shared" si="389"/>
        <v>-2.9477166308922165E-3</v>
      </c>
      <c r="J1166" s="11">
        <f t="shared" si="389"/>
        <v>1.3405623419542323E-3</v>
      </c>
      <c r="K1166" s="27">
        <f t="shared" si="391"/>
        <v>1.2753840457911565</v>
      </c>
    </row>
    <row r="1167" spans="1:11" x14ac:dyDescent="0.2">
      <c r="A1167" s="1" t="str">
        <f t="shared" si="390"/>
        <v>YE Sep-10</v>
      </c>
      <c r="B1167">
        <f t="shared" si="388"/>
        <v>-44</v>
      </c>
      <c r="C1167" s="1">
        <f t="shared" si="388"/>
        <v>2108.25</v>
      </c>
      <c r="D1167" s="1">
        <f t="shared" si="388"/>
        <v>771029</v>
      </c>
      <c r="E1167" s="10">
        <f t="shared" si="389"/>
        <v>301962</v>
      </c>
      <c r="F1167" s="10">
        <f t="shared" si="389"/>
        <v>460802</v>
      </c>
      <c r="G1167" s="10">
        <f t="shared" si="389"/>
        <v>229859</v>
      </c>
      <c r="H1167" s="11">
        <f t="shared" si="389"/>
        <v>1.1500696873962823E-3</v>
      </c>
      <c r="I1167" s="11">
        <f t="shared" si="389"/>
        <v>4.1704585854688503E-2</v>
      </c>
      <c r="J1167" s="11">
        <f t="shared" si="389"/>
        <v>-3.0265657557870806E-3</v>
      </c>
      <c r="K1167" s="27">
        <f t="shared" si="391"/>
        <v>1.2344752213567176</v>
      </c>
    </row>
    <row r="1168" spans="1:11" x14ac:dyDescent="0.2">
      <c r="A1168" s="1" t="str">
        <f t="shared" si="390"/>
        <v>YE Oct-10</v>
      </c>
      <c r="B1168">
        <f t="shared" si="388"/>
        <v>-45</v>
      </c>
      <c r="C1168" s="1">
        <f t="shared" si="388"/>
        <v>1870.583333333343</v>
      </c>
      <c r="D1168" s="1">
        <f t="shared" si="388"/>
        <v>682617</v>
      </c>
      <c r="E1168" s="10">
        <f t="shared" ref="E1168:J1177" si="392">IF(OR(E1003="C",E991="C"),"C",E1003-E991)</f>
        <v>319188</v>
      </c>
      <c r="F1168" s="10">
        <f t="shared" si="392"/>
        <v>406814</v>
      </c>
      <c r="G1168" s="10">
        <f t="shared" si="392"/>
        <v>163163</v>
      </c>
      <c r="H1168" s="11">
        <f t="shared" si="392"/>
        <v>5.5876887961654464E-3</v>
      </c>
      <c r="I1168" s="11">
        <f t="shared" si="392"/>
        <v>0.13814773861267327</v>
      </c>
      <c r="J1168" s="11">
        <f t="shared" si="392"/>
        <v>-7.4778878511416735E-3</v>
      </c>
      <c r="K1168" s="27">
        <f t="shared" si="391"/>
        <v>1.1421636947872145</v>
      </c>
    </row>
    <row r="1169" spans="1:11" x14ac:dyDescent="0.2">
      <c r="A1169" s="1" t="str">
        <f t="shared" si="390"/>
        <v>YE Nov-10</v>
      </c>
      <c r="B1169">
        <f t="shared" si="388"/>
        <v>-35</v>
      </c>
      <c r="C1169" s="1">
        <f t="shared" si="388"/>
        <v>1721.916666666657</v>
      </c>
      <c r="D1169" s="1">
        <f t="shared" si="388"/>
        <v>629097</v>
      </c>
      <c r="E1169" s="10">
        <f t="shared" si="392"/>
        <v>364791</v>
      </c>
      <c r="F1169" s="10">
        <f t="shared" si="392"/>
        <v>446917</v>
      </c>
      <c r="G1169" s="10">
        <f t="shared" si="392"/>
        <v>161498</v>
      </c>
      <c r="H1169" s="11">
        <f t="shared" si="392"/>
        <v>8.1777825081792432E-3</v>
      </c>
      <c r="I1169" s="11">
        <f t="shared" si="392"/>
        <v>0.2638307020337507</v>
      </c>
      <c r="J1169" s="11">
        <f t="shared" si="392"/>
        <v>-9.472575204805489E-3</v>
      </c>
      <c r="K1169" s="27">
        <f t="shared" si="391"/>
        <v>0.96414772616085287</v>
      </c>
    </row>
    <row r="1170" spans="1:11" x14ac:dyDescent="0.2">
      <c r="A1170" s="1" t="str">
        <f t="shared" si="390"/>
        <v>YE Dec-10</v>
      </c>
      <c r="B1170">
        <f t="shared" si="388"/>
        <v>-31</v>
      </c>
      <c r="C1170" s="1">
        <f t="shared" si="388"/>
        <v>1557</v>
      </c>
      <c r="D1170" s="1">
        <f t="shared" si="388"/>
        <v>567748</v>
      </c>
      <c r="E1170" s="10">
        <f t="shared" si="392"/>
        <v>253761</v>
      </c>
      <c r="F1170" s="10">
        <f t="shared" si="392"/>
        <v>232922</v>
      </c>
      <c r="G1170" s="10">
        <f t="shared" si="392"/>
        <v>47898</v>
      </c>
      <c r="H1170" s="11">
        <f t="shared" si="392"/>
        <v>8.4253872019826037E-3</v>
      </c>
      <c r="I1170" s="11">
        <f t="shared" si="392"/>
        <v>9.1407012948259592E-2</v>
      </c>
      <c r="J1170" s="11">
        <f t="shared" si="392"/>
        <v>-1.0720224386203903E-2</v>
      </c>
      <c r="K1170" s="27">
        <f t="shared" si="391"/>
        <v>0.86192202905347415</v>
      </c>
    </row>
    <row r="1171" spans="1:11" x14ac:dyDescent="0.2">
      <c r="A1171" s="1" t="str">
        <f t="shared" si="390"/>
        <v>YE Jan-11</v>
      </c>
      <c r="B1171">
        <f t="shared" si="388"/>
        <v>-36</v>
      </c>
      <c r="C1171" s="1">
        <f t="shared" si="388"/>
        <v>1228.4166666666861</v>
      </c>
      <c r="D1171" s="1">
        <f t="shared" si="388"/>
        <v>445515</v>
      </c>
      <c r="E1171" s="10">
        <f t="shared" si="392"/>
        <v>117566</v>
      </c>
      <c r="F1171" s="10">
        <f t="shared" si="392"/>
        <v>-58765</v>
      </c>
      <c r="G1171" s="10">
        <f t="shared" si="392"/>
        <v>-62052</v>
      </c>
      <c r="H1171" s="11">
        <f t="shared" si="392"/>
        <v>3.6054399473359755E-3</v>
      </c>
      <c r="I1171" s="11">
        <f t="shared" si="392"/>
        <v>-8.6588675004421134E-2</v>
      </c>
      <c r="J1171" s="11">
        <f t="shared" si="392"/>
        <v>-1.3817612107563937E-2</v>
      </c>
      <c r="K1171" s="27">
        <f t="shared" si="391"/>
        <v>0.82361200647527966</v>
      </c>
    </row>
    <row r="1172" spans="1:11" x14ac:dyDescent="0.2">
      <c r="A1172" s="1" t="str">
        <f t="shared" si="390"/>
        <v>YE Feb-11</v>
      </c>
      <c r="B1172">
        <f t="shared" si="388"/>
        <v>-34</v>
      </c>
      <c r="C1172" s="1">
        <f t="shared" si="388"/>
        <v>951.75</v>
      </c>
      <c r="D1172" s="1">
        <f t="shared" si="388"/>
        <v>352555</v>
      </c>
      <c r="E1172" s="10">
        <f t="shared" si="392"/>
        <v>30370</v>
      </c>
      <c r="F1172" s="10">
        <f t="shared" si="392"/>
        <v>-158702</v>
      </c>
      <c r="G1172" s="10">
        <f t="shared" si="392"/>
        <v>-168597</v>
      </c>
      <c r="H1172" s="11">
        <f t="shared" si="392"/>
        <v>9.857400958832585E-3</v>
      </c>
      <c r="I1172" s="11">
        <f t="shared" si="392"/>
        <v>-0.18973561661258032</v>
      </c>
      <c r="J1172" s="11">
        <f t="shared" si="392"/>
        <v>-1.1199650092087676E-2</v>
      </c>
      <c r="K1172" s="27">
        <f t="shared" si="391"/>
        <v>0.71979787038551279</v>
      </c>
    </row>
    <row r="1173" spans="1:11" x14ac:dyDescent="0.2">
      <c r="A1173" s="1" t="str">
        <f t="shared" si="390"/>
        <v>YE Mar-11</v>
      </c>
      <c r="B1173">
        <f t="shared" si="388"/>
        <v>-86</v>
      </c>
      <c r="C1173" s="1">
        <f t="shared" si="388"/>
        <v>415.91666666668607</v>
      </c>
      <c r="D1173" s="1">
        <f t="shared" si="388"/>
        <v>153225</v>
      </c>
      <c r="E1173" s="10">
        <f t="shared" si="392"/>
        <v>-107139</v>
      </c>
      <c r="F1173" s="10">
        <f t="shared" si="392"/>
        <v>-410468</v>
      </c>
      <c r="G1173" s="10">
        <f t="shared" si="392"/>
        <v>-355003</v>
      </c>
      <c r="H1173" s="11">
        <f t="shared" si="392"/>
        <v>1.6266435580555072E-2</v>
      </c>
      <c r="I1173" s="11">
        <f t="shared" si="392"/>
        <v>-0.31554545121655053</v>
      </c>
      <c r="J1173" s="11">
        <f t="shared" si="392"/>
        <v>-1.2100972469189841E-2</v>
      </c>
      <c r="K1173" s="27">
        <f t="shared" si="391"/>
        <v>1.241663085307593</v>
      </c>
    </row>
    <row r="1174" spans="1:11" x14ac:dyDescent="0.2">
      <c r="A1174" s="1" t="str">
        <f t="shared" si="390"/>
        <v>YE Apr-11</v>
      </c>
      <c r="B1174">
        <f t="shared" si="388"/>
        <v>-81</v>
      </c>
      <c r="C1174" s="1">
        <f t="shared" si="388"/>
        <v>-145.75</v>
      </c>
      <c r="D1174" s="1">
        <f t="shared" si="388"/>
        <v>-48975</v>
      </c>
      <c r="E1174" s="10">
        <f t="shared" si="392"/>
        <v>-143508</v>
      </c>
      <c r="F1174" s="10">
        <f t="shared" si="392"/>
        <v>-537870</v>
      </c>
      <c r="G1174" s="10">
        <f t="shared" si="392"/>
        <v>-437656</v>
      </c>
      <c r="H1174" s="11">
        <f t="shared" si="392"/>
        <v>1.8239838148865095E-2</v>
      </c>
      <c r="I1174" s="11">
        <f t="shared" si="392"/>
        <v>-0.24371884917690778</v>
      </c>
      <c r="J1174" s="11">
        <f t="shared" si="392"/>
        <v>-1.5592075624851542E-2</v>
      </c>
      <c r="K1174" s="27">
        <f t="shared" si="391"/>
        <v>1.0168859571864317</v>
      </c>
    </row>
    <row r="1175" spans="1:11" x14ac:dyDescent="0.2">
      <c r="A1175" s="1" t="str">
        <f t="shared" si="390"/>
        <v>YE May-11</v>
      </c>
      <c r="B1175">
        <f t="shared" si="388"/>
        <v>-73</v>
      </c>
      <c r="C1175" s="1">
        <f t="shared" si="388"/>
        <v>-814.91666666665697</v>
      </c>
      <c r="D1175" s="1">
        <f t="shared" si="388"/>
        <v>-297905</v>
      </c>
      <c r="E1175" s="10">
        <f t="shared" si="392"/>
        <v>-67969</v>
      </c>
      <c r="F1175" s="10">
        <f t="shared" si="392"/>
        <v>-398760</v>
      </c>
      <c r="G1175" s="10">
        <f t="shared" si="392"/>
        <v>-375828</v>
      </c>
      <c r="H1175" s="11">
        <f t="shared" si="392"/>
        <v>1.9586335607899574E-2</v>
      </c>
      <c r="I1175" s="11">
        <f t="shared" si="392"/>
        <v>7.82079442680228E-2</v>
      </c>
      <c r="J1175" s="11">
        <f t="shared" si="392"/>
        <v>-1.5083660081804728E-2</v>
      </c>
      <c r="K1175" s="27">
        <f t="shared" si="391"/>
        <v>0.73733256082518039</v>
      </c>
    </row>
    <row r="1176" spans="1:11" x14ac:dyDescent="0.2">
      <c r="A1176" s="1" t="str">
        <f t="shared" si="390"/>
        <v>YE Jun-11</v>
      </c>
      <c r="B1176">
        <f t="shared" si="388"/>
        <v>-71</v>
      </c>
      <c r="C1176" s="1">
        <f t="shared" si="388"/>
        <v>-1279.5</v>
      </c>
      <c r="D1176" s="1">
        <f t="shared" si="388"/>
        <v>-465155</v>
      </c>
      <c r="E1176" s="10">
        <f t="shared" si="392"/>
        <v>-146131</v>
      </c>
      <c r="F1176" s="10">
        <f t="shared" si="392"/>
        <v>-506155</v>
      </c>
      <c r="G1176" s="10">
        <f t="shared" si="392"/>
        <v>-444250</v>
      </c>
      <c r="H1176" s="11">
        <f t="shared" si="392"/>
        <v>2.1123366577604719E-2</v>
      </c>
      <c r="I1176" s="11">
        <f t="shared" si="392"/>
        <v>4.5411292362857125E-2</v>
      </c>
      <c r="J1176" s="11">
        <f t="shared" si="392"/>
        <v>-1.3658767609787015E-2</v>
      </c>
      <c r="K1176" s="27">
        <f t="shared" si="391"/>
        <v>0.59420560020529933</v>
      </c>
    </row>
    <row r="1177" spans="1:11" x14ac:dyDescent="0.2">
      <c r="A1177" s="1" t="str">
        <f t="shared" si="390"/>
        <v>YE Jul-11</v>
      </c>
      <c r="B1177">
        <f t="shared" si="388"/>
        <v>-62</v>
      </c>
      <c r="C1177" s="1">
        <f t="shared" si="388"/>
        <v>-1721.1666666666861</v>
      </c>
      <c r="D1177" s="1">
        <f t="shared" si="388"/>
        <v>-629455</v>
      </c>
      <c r="E1177" s="10">
        <f t="shared" si="392"/>
        <v>-141720</v>
      </c>
      <c r="F1177" s="10">
        <f t="shared" si="392"/>
        <v>-466914</v>
      </c>
      <c r="G1177" s="10">
        <f t="shared" si="392"/>
        <v>-461329</v>
      </c>
      <c r="H1177" s="11">
        <f t="shared" si="392"/>
        <v>2.5512170438319215E-2</v>
      </c>
      <c r="I1177" s="11">
        <f t="shared" si="392"/>
        <v>0.17106661426777947</v>
      </c>
      <c r="J1177" s="11">
        <f t="shared" si="392"/>
        <v>-1.1960912053878614E-2</v>
      </c>
      <c r="K1177" s="27">
        <f t="shared" si="391"/>
        <v>0.32719059766053249</v>
      </c>
    </row>
    <row r="1178" spans="1:11" x14ac:dyDescent="0.2">
      <c r="A1178" s="1" t="str">
        <f t="shared" si="390"/>
        <v>YE Aug-11</v>
      </c>
      <c r="B1178">
        <f t="shared" ref="B1178:D1197" si="393">B1013-B1001</f>
        <v>-56</v>
      </c>
      <c r="C1178" s="1">
        <f t="shared" si="393"/>
        <v>-2128.333333333343</v>
      </c>
      <c r="D1178" s="1">
        <f t="shared" si="393"/>
        <v>-780921</v>
      </c>
      <c r="E1178" s="10">
        <f t="shared" ref="E1178:J1187" si="394">IF(OR(E1013="C",E1001="C"),"C",E1013-E1001)</f>
        <v>-55876</v>
      </c>
      <c r="F1178" s="10">
        <f t="shared" si="394"/>
        <v>-295836</v>
      </c>
      <c r="G1178" s="10">
        <f t="shared" si="394"/>
        <v>-369886</v>
      </c>
      <c r="H1178" s="11">
        <f t="shared" si="394"/>
        <v>2.5183574488675253E-2</v>
      </c>
      <c r="I1178" s="11">
        <f t="shared" si="394"/>
        <v>0.44733749384131727</v>
      </c>
      <c r="J1178" s="11">
        <f t="shared" si="394"/>
        <v>-1.0634293478433587E-2</v>
      </c>
      <c r="K1178" s="27">
        <f t="shared" si="391"/>
        <v>0.11166969825705308</v>
      </c>
    </row>
    <row r="1179" spans="1:11" x14ac:dyDescent="0.2">
      <c r="A1179" s="1" t="str">
        <f t="shared" si="390"/>
        <v>YE Sep-11</v>
      </c>
      <c r="B1179">
        <f t="shared" si="393"/>
        <v>-37</v>
      </c>
      <c r="C1179" s="1">
        <f t="shared" si="393"/>
        <v>-2194.6666666666861</v>
      </c>
      <c r="D1179" s="1">
        <f t="shared" si="393"/>
        <v>-804801</v>
      </c>
      <c r="E1179" s="10">
        <f t="shared" si="394"/>
        <v>-41483</v>
      </c>
      <c r="F1179" s="10">
        <f t="shared" si="394"/>
        <v>-263435</v>
      </c>
      <c r="G1179" s="10">
        <f t="shared" si="394"/>
        <v>-352043</v>
      </c>
      <c r="H1179" s="11">
        <f t="shared" si="394"/>
        <v>2.5092956841208602E-2</v>
      </c>
      <c r="I1179" s="11">
        <f t="shared" si="394"/>
        <v>0.49266725371898445</v>
      </c>
      <c r="J1179" s="11">
        <f t="shared" si="394"/>
        <v>-1.0217446825327992E-2</v>
      </c>
      <c r="K1179" s="27">
        <f t="shared" si="391"/>
        <v>-0.17776974145723301</v>
      </c>
    </row>
    <row r="1180" spans="1:11" x14ac:dyDescent="0.2">
      <c r="A1180" s="1" t="str">
        <f t="shared" si="390"/>
        <v>YE Oct-11</v>
      </c>
      <c r="B1180">
        <f t="shared" si="393"/>
        <v>-63</v>
      </c>
      <c r="C1180" s="1">
        <f t="shared" si="393"/>
        <v>-2549.666666666657</v>
      </c>
      <c r="D1180" s="1">
        <f t="shared" si="393"/>
        <v>-936861</v>
      </c>
      <c r="E1180" s="10">
        <f t="shared" si="394"/>
        <v>-62418</v>
      </c>
      <c r="F1180" s="10">
        <f t="shared" si="394"/>
        <v>-257584</v>
      </c>
      <c r="G1180" s="10">
        <f t="shared" si="394"/>
        <v>-358505</v>
      </c>
      <c r="H1180" s="11">
        <f t="shared" si="394"/>
        <v>2.6354074000977779E-2</v>
      </c>
      <c r="I1180" s="11">
        <f t="shared" si="394"/>
        <v>0.54708715879547043</v>
      </c>
      <c r="J1180" s="11">
        <f t="shared" si="394"/>
        <v>-8.0189498267642101E-3</v>
      </c>
      <c r="K1180" s="27">
        <f t="shared" si="391"/>
        <v>5.2345524813091515E-2</v>
      </c>
    </row>
    <row r="1181" spans="1:11" x14ac:dyDescent="0.2">
      <c r="A1181" s="1" t="str">
        <f t="shared" si="390"/>
        <v>YE Nov-11</v>
      </c>
      <c r="B1181">
        <f t="shared" si="393"/>
        <v>-68</v>
      </c>
      <c r="C1181" s="1">
        <f t="shared" si="393"/>
        <v>-2928.5</v>
      </c>
      <c r="D1181" s="1">
        <f t="shared" si="393"/>
        <v>-1073241</v>
      </c>
      <c r="E1181" s="10">
        <f t="shared" si="394"/>
        <v>-153621</v>
      </c>
      <c r="F1181" s="10">
        <f t="shared" si="394"/>
        <v>-350136</v>
      </c>
      <c r="G1181" s="10">
        <f t="shared" si="394"/>
        <v>-419917</v>
      </c>
      <c r="H1181" s="11">
        <f t="shared" si="394"/>
        <v>2.8005309424577574E-2</v>
      </c>
      <c r="I1181" s="11">
        <f t="shared" si="394"/>
        <v>0.46849929080386943</v>
      </c>
      <c r="J1181" s="11">
        <f t="shared" si="394"/>
        <v>-4.6787120210596278E-3</v>
      </c>
      <c r="K1181" s="27">
        <f t="shared" si="391"/>
        <v>-2.4922141604406534E-3</v>
      </c>
    </row>
    <row r="1182" spans="1:11" x14ac:dyDescent="0.2">
      <c r="A1182" s="1" t="str">
        <f t="shared" si="390"/>
        <v>YE Dec-11</v>
      </c>
      <c r="B1182">
        <f t="shared" si="393"/>
        <v>-70</v>
      </c>
      <c r="C1182" s="1">
        <f t="shared" si="393"/>
        <v>-3260.166666666657</v>
      </c>
      <c r="D1182" s="1">
        <f t="shared" si="393"/>
        <v>-1196621</v>
      </c>
      <c r="E1182" s="10">
        <f t="shared" si="394"/>
        <v>-144336</v>
      </c>
      <c r="F1182" s="10">
        <f t="shared" si="394"/>
        <v>-230573</v>
      </c>
      <c r="G1182" s="10">
        <f t="shared" si="394"/>
        <v>-373160</v>
      </c>
      <c r="H1182" s="11">
        <f t="shared" si="394"/>
        <v>2.9804763663652478E-2</v>
      </c>
      <c r="I1182" s="11">
        <f t="shared" si="394"/>
        <v>0.57533269262071229</v>
      </c>
      <c r="J1182" s="11">
        <f t="shared" si="394"/>
        <v>8.3327884160522281E-4</v>
      </c>
      <c r="K1182" s="27">
        <f t="shared" si="391"/>
        <v>-8.0025432286824127E-2</v>
      </c>
    </row>
    <row r="1183" spans="1:11" x14ac:dyDescent="0.2">
      <c r="A1183" s="1" t="str">
        <f t="shared" si="390"/>
        <v>YE Jan-12</v>
      </c>
      <c r="B1183">
        <f t="shared" si="393"/>
        <v>-70</v>
      </c>
      <c r="C1183" s="1">
        <f t="shared" si="393"/>
        <v>-3445.5</v>
      </c>
      <c r="D1183" s="1">
        <f t="shared" si="393"/>
        <v>-1265565</v>
      </c>
      <c r="E1183" s="10">
        <f t="shared" si="394"/>
        <v>-197462</v>
      </c>
      <c r="F1183" s="10">
        <f t="shared" si="394"/>
        <v>-309750</v>
      </c>
      <c r="G1183" s="10">
        <f t="shared" si="394"/>
        <v>-400389</v>
      </c>
      <c r="H1183" s="11">
        <f t="shared" si="394"/>
        <v>2.8177120402040901E-2</v>
      </c>
      <c r="I1183" s="11">
        <f t="shared" si="394"/>
        <v>0.51977372061739402</v>
      </c>
      <c r="J1183" s="11">
        <f t="shared" si="394"/>
        <v>1.4284174583121256E-3</v>
      </c>
      <c r="K1183" s="27">
        <f t="shared" si="391"/>
        <v>-0.13926127453119364</v>
      </c>
    </row>
    <row r="1184" spans="1:11" x14ac:dyDescent="0.2">
      <c r="A1184" s="1" t="str">
        <f t="shared" si="390"/>
        <v>YE Feb-12</v>
      </c>
      <c r="B1184">
        <f t="shared" si="393"/>
        <v>-68</v>
      </c>
      <c r="C1184" s="1">
        <f t="shared" si="393"/>
        <v>-3624.25</v>
      </c>
      <c r="D1184" s="1">
        <f t="shared" si="393"/>
        <v>-1184424</v>
      </c>
      <c r="E1184" s="10">
        <f t="shared" si="394"/>
        <v>-181893</v>
      </c>
      <c r="F1184" s="10">
        <f t="shared" si="394"/>
        <v>-325727</v>
      </c>
      <c r="G1184" s="10">
        <f t="shared" si="394"/>
        <v>-382657</v>
      </c>
      <c r="H1184" s="11">
        <f t="shared" si="394"/>
        <v>2.5247286598541807E-2</v>
      </c>
      <c r="I1184" s="11">
        <f t="shared" si="394"/>
        <v>0.49020413510451277</v>
      </c>
      <c r="J1184" s="11">
        <f t="shared" si="394"/>
        <v>-8.3805608272613519E-4</v>
      </c>
      <c r="K1184" s="27">
        <f t="shared" si="391"/>
        <v>-0.21862035612924302</v>
      </c>
    </row>
    <row r="1185" spans="1:11" x14ac:dyDescent="0.2">
      <c r="A1185" s="1" t="str">
        <f t="shared" si="390"/>
        <v>YE Mar-12</v>
      </c>
      <c r="B1185">
        <f t="shared" si="393"/>
        <v>-25</v>
      </c>
      <c r="C1185" s="1">
        <f t="shared" si="393"/>
        <v>-3214.083333333343</v>
      </c>
      <c r="D1185" s="1">
        <f t="shared" si="393"/>
        <v>-1031842</v>
      </c>
      <c r="E1185" s="10">
        <f t="shared" si="394"/>
        <v>-86531</v>
      </c>
      <c r="F1185" s="10">
        <f t="shared" si="394"/>
        <v>-172555</v>
      </c>
      <c r="G1185" s="10">
        <f t="shared" si="394"/>
        <v>-250225</v>
      </c>
      <c r="H1185" s="11">
        <f t="shared" si="394"/>
        <v>1.9061870988048568E-2</v>
      </c>
      <c r="I1185" s="11">
        <f t="shared" si="394"/>
        <v>0.56669947620795824</v>
      </c>
      <c r="J1185" s="11">
        <f t="shared" si="394"/>
        <v>-1.3418466112369298E-3</v>
      </c>
      <c r="K1185" s="27">
        <f t="shared" si="391"/>
        <v>-0.65789003402973378</v>
      </c>
    </row>
    <row r="1186" spans="1:11" x14ac:dyDescent="0.2">
      <c r="A1186" s="1" t="str">
        <f t="shared" si="390"/>
        <v>YE Apr-12</v>
      </c>
      <c r="B1186">
        <f t="shared" si="393"/>
        <v>-20</v>
      </c>
      <c r="C1186" s="1">
        <f t="shared" si="393"/>
        <v>-2767.583333333343</v>
      </c>
      <c r="D1186" s="1">
        <f t="shared" si="393"/>
        <v>-871102</v>
      </c>
      <c r="E1186" s="10">
        <f t="shared" si="394"/>
        <v>-105474</v>
      </c>
      <c r="F1186" s="10">
        <f t="shared" si="394"/>
        <v>-123444</v>
      </c>
      <c r="G1186" s="10">
        <f t="shared" si="394"/>
        <v>-175568</v>
      </c>
      <c r="H1186" s="11">
        <f t="shared" si="394"/>
        <v>1.3263783845457011E-2</v>
      </c>
      <c r="I1186" s="11">
        <f t="shared" si="394"/>
        <v>0.41478729706537365</v>
      </c>
      <c r="J1186" s="11">
        <f t="shared" si="394"/>
        <v>3.0218746603896118E-3</v>
      </c>
      <c r="K1186" s="27">
        <f t="shared" si="391"/>
        <v>-0.58832036672144028</v>
      </c>
    </row>
    <row r="1187" spans="1:11" x14ac:dyDescent="0.2">
      <c r="A1187" s="1" t="str">
        <f t="shared" si="390"/>
        <v>YE May-12</v>
      </c>
      <c r="B1187">
        <f t="shared" si="393"/>
        <v>-27</v>
      </c>
      <c r="C1187" s="1">
        <f t="shared" si="393"/>
        <v>-2301.083333333343</v>
      </c>
      <c r="D1187" s="1">
        <f t="shared" si="393"/>
        <v>-697564</v>
      </c>
      <c r="E1187" s="10">
        <f t="shared" si="394"/>
        <v>-139769</v>
      </c>
      <c r="F1187" s="10">
        <f t="shared" si="394"/>
        <v>-145981</v>
      </c>
      <c r="G1187" s="10">
        <f t="shared" si="394"/>
        <v>-147033</v>
      </c>
      <c r="H1187" s="11">
        <f t="shared" si="394"/>
        <v>8.5242334998707481E-3</v>
      </c>
      <c r="I1187" s="11">
        <f t="shared" si="394"/>
        <v>0.22496355903339804</v>
      </c>
      <c r="J1187" s="11">
        <f t="shared" si="394"/>
        <v>4.9515645265461039E-3</v>
      </c>
      <c r="K1187" s="27">
        <f t="shared" si="391"/>
        <v>-0.35067752547033137</v>
      </c>
    </row>
    <row r="1188" spans="1:11" x14ac:dyDescent="0.2">
      <c r="A1188" s="1" t="str">
        <f t="shared" si="390"/>
        <v>YE Jun-12</v>
      </c>
      <c r="B1188">
        <f t="shared" si="393"/>
        <v>-22</v>
      </c>
      <c r="C1188" s="1">
        <f t="shared" si="393"/>
        <v>-1856.5</v>
      </c>
      <c r="D1188" s="1">
        <f t="shared" si="393"/>
        <v>-537514</v>
      </c>
      <c r="E1188" s="10">
        <f t="shared" ref="E1188:J1197" si="395">IF(OR(E1023="C",E1011="C"),"C",E1023-E1011)</f>
        <v>-121090</v>
      </c>
      <c r="F1188" s="10">
        <f t="shared" si="395"/>
        <v>-79237</v>
      </c>
      <c r="G1188" s="10">
        <f t="shared" si="395"/>
        <v>-87748</v>
      </c>
      <c r="H1188" s="11">
        <f t="shared" si="395"/>
        <v>5.5793541058262175E-3</v>
      </c>
      <c r="I1188" s="11">
        <f t="shared" si="395"/>
        <v>0.1476876679045418</v>
      </c>
      <c r="J1188" s="11">
        <f t="shared" si="395"/>
        <v>6.8347355171027857E-3</v>
      </c>
      <c r="K1188" s="27">
        <f t="shared" si="391"/>
        <v>-0.27968967748574869</v>
      </c>
    </row>
    <row r="1189" spans="1:11" x14ac:dyDescent="0.2">
      <c r="A1189" s="1" t="str">
        <f t="shared" si="390"/>
        <v>YE Jul-12</v>
      </c>
      <c r="B1189">
        <f t="shared" si="393"/>
        <v>-48</v>
      </c>
      <c r="C1189" s="1">
        <f t="shared" si="393"/>
        <v>-1640.25</v>
      </c>
      <c r="D1189" s="1">
        <f t="shared" si="393"/>
        <v>-457069</v>
      </c>
      <c r="E1189" s="10">
        <f t="shared" si="395"/>
        <v>-231747</v>
      </c>
      <c r="F1189" s="10">
        <f t="shared" si="395"/>
        <v>-273583</v>
      </c>
      <c r="G1189" s="10">
        <f t="shared" si="395"/>
        <v>-147848</v>
      </c>
      <c r="H1189" s="11">
        <f t="shared" si="395"/>
        <v>8.5371808859768805E-4</v>
      </c>
      <c r="I1189" s="11">
        <f t="shared" si="395"/>
        <v>-0.12726430153854551</v>
      </c>
      <c r="J1189" s="11">
        <f t="shared" si="395"/>
        <v>6.5522656593499651E-3</v>
      </c>
      <c r="K1189" s="27">
        <f t="shared" si="391"/>
        <v>0.16276536953980525</v>
      </c>
    </row>
    <row r="1190" spans="1:11" x14ac:dyDescent="0.2">
      <c r="A1190" s="1" t="str">
        <f t="shared" si="390"/>
        <v>YE Aug-12</v>
      </c>
      <c r="B1190">
        <f t="shared" si="393"/>
        <v>-61</v>
      </c>
      <c r="C1190" s="1">
        <f t="shared" si="393"/>
        <v>-1482.5</v>
      </c>
      <c r="D1190" s="1">
        <f t="shared" si="393"/>
        <v>-398386</v>
      </c>
      <c r="E1190" s="10">
        <f t="shared" si="395"/>
        <v>-457922</v>
      </c>
      <c r="F1190" s="10">
        <f t="shared" si="395"/>
        <v>-646070</v>
      </c>
      <c r="G1190" s="10">
        <f t="shared" si="395"/>
        <v>-307230</v>
      </c>
      <c r="H1190" s="11">
        <f t="shared" si="395"/>
        <v>-2.9813025262788173E-3</v>
      </c>
      <c r="I1190" s="11">
        <f t="shared" si="395"/>
        <v>-0.61416191099059603</v>
      </c>
      <c r="J1190" s="11">
        <f t="shared" si="395"/>
        <v>7.2941272876263508E-3</v>
      </c>
      <c r="K1190" s="27">
        <f t="shared" si="391"/>
        <v>0.39675185734088103</v>
      </c>
    </row>
    <row r="1191" spans="1:11" x14ac:dyDescent="0.2">
      <c r="A1191" s="1" t="str">
        <f t="shared" si="390"/>
        <v>YE Sep-12</v>
      </c>
      <c r="B1191">
        <f t="shared" si="393"/>
        <v>-39</v>
      </c>
      <c r="C1191" s="1">
        <f t="shared" si="393"/>
        <v>-1676.666666666657</v>
      </c>
      <c r="D1191" s="1">
        <f t="shared" si="393"/>
        <v>-468286</v>
      </c>
      <c r="E1191" s="10">
        <f t="shared" si="395"/>
        <v>-540331</v>
      </c>
      <c r="F1191" s="10">
        <f t="shared" si="395"/>
        <v>-729880</v>
      </c>
      <c r="G1191" s="10">
        <f t="shared" si="395"/>
        <v>-368214</v>
      </c>
      <c r="H1191" s="11">
        <f t="shared" si="395"/>
        <v>-8.0962459432409872E-4</v>
      </c>
      <c r="I1191" s="11">
        <f t="shared" si="395"/>
        <v>-0.72677764054560612</v>
      </c>
      <c r="J1191" s="11">
        <f t="shared" si="395"/>
        <v>1.0373019196482591E-2</v>
      </c>
      <c r="K1191" s="27">
        <f t="shared" si="391"/>
        <v>9.8920288006993928E-3</v>
      </c>
    </row>
    <row r="1192" spans="1:11" x14ac:dyDescent="0.2">
      <c r="A1192" s="1" t="str">
        <f t="shared" si="390"/>
        <v>YE Oct-12</v>
      </c>
      <c r="B1192">
        <f t="shared" si="393"/>
        <v>-28</v>
      </c>
      <c r="C1192" s="1">
        <f t="shared" si="393"/>
        <v>-1398.75</v>
      </c>
      <c r="D1192" s="1">
        <f t="shared" si="393"/>
        <v>-364901</v>
      </c>
      <c r="E1192" s="10">
        <f t="shared" si="395"/>
        <v>-507862</v>
      </c>
      <c r="F1192" s="10">
        <f t="shared" si="395"/>
        <v>-611198</v>
      </c>
      <c r="G1192" s="10">
        <f t="shared" si="395"/>
        <v>-263009</v>
      </c>
      <c r="H1192" s="11">
        <f t="shared" si="395"/>
        <v>-6.073363226690498E-3</v>
      </c>
      <c r="I1192" s="11">
        <f t="shared" si="395"/>
        <v>-0.73778322699403986</v>
      </c>
      <c r="J1192" s="11">
        <f t="shared" si="395"/>
        <v>1.3809830305384185E-2</v>
      </c>
      <c r="K1192" s="27">
        <f t="shared" si="391"/>
        <v>-5.9011315167445844E-2</v>
      </c>
    </row>
    <row r="1193" spans="1:11" x14ac:dyDescent="0.2">
      <c r="A1193" s="1" t="str">
        <f t="shared" si="390"/>
        <v>YE Nov-12</v>
      </c>
      <c r="B1193">
        <f t="shared" si="393"/>
        <v>-29</v>
      </c>
      <c r="C1193" s="1">
        <f t="shared" si="393"/>
        <v>-1106.5</v>
      </c>
      <c r="D1193" s="1">
        <f t="shared" si="393"/>
        <v>-259691</v>
      </c>
      <c r="E1193" s="10">
        <f t="shared" si="395"/>
        <v>-510998</v>
      </c>
      <c r="F1193" s="10">
        <f t="shared" si="395"/>
        <v>-604126</v>
      </c>
      <c r="G1193" s="10">
        <f t="shared" si="395"/>
        <v>-248621</v>
      </c>
      <c r="H1193" s="11">
        <f t="shared" si="395"/>
        <v>-7.3491986455616054E-3</v>
      </c>
      <c r="I1193" s="11">
        <f t="shared" si="395"/>
        <v>-0.821033147594882</v>
      </c>
      <c r="J1193" s="11">
        <f t="shared" si="395"/>
        <v>1.4555637143962796E-2</v>
      </c>
      <c r="K1193" s="27">
        <f t="shared" si="391"/>
        <v>4.3230956787404295E-2</v>
      </c>
    </row>
    <row r="1194" spans="1:11" x14ac:dyDescent="0.2">
      <c r="A1194" s="1" t="str">
        <f t="shared" ref="A1194:A1225" si="396">A1029</f>
        <v>YE Dec-12</v>
      </c>
      <c r="B1194">
        <f t="shared" si="393"/>
        <v>-33</v>
      </c>
      <c r="C1194" s="1">
        <f t="shared" si="393"/>
        <v>-826</v>
      </c>
      <c r="D1194" s="1">
        <f t="shared" si="393"/>
        <v>-155345</v>
      </c>
      <c r="E1194" s="10">
        <f t="shared" si="395"/>
        <v>-470225</v>
      </c>
      <c r="F1194" s="10">
        <f t="shared" si="395"/>
        <v>-577999</v>
      </c>
      <c r="G1194" s="10">
        <f t="shared" si="395"/>
        <v>-213574</v>
      </c>
      <c r="H1194" s="11">
        <f t="shared" si="395"/>
        <v>-9.9243622133315945E-3</v>
      </c>
      <c r="I1194" s="11">
        <f t="shared" si="395"/>
        <v>-0.81672916811268692</v>
      </c>
      <c r="J1194" s="11">
        <f t="shared" si="395"/>
        <v>1.2274230749240944E-2</v>
      </c>
      <c r="K1194" s="27">
        <f t="shared" ref="K1194:K1225" si="397">K1029-K1017</f>
        <v>0.18226436197196705</v>
      </c>
    </row>
    <row r="1195" spans="1:11" x14ac:dyDescent="0.2">
      <c r="A1195" s="1" t="str">
        <f t="shared" si="396"/>
        <v>YE Jan-13</v>
      </c>
      <c r="B1195">
        <f t="shared" si="393"/>
        <v>-25</v>
      </c>
      <c r="C1195" s="1">
        <f t="shared" si="393"/>
        <v>-619.91666666668607</v>
      </c>
      <c r="D1195" s="1">
        <f t="shared" si="393"/>
        <v>-78682</v>
      </c>
      <c r="E1195" s="10">
        <f t="shared" si="395"/>
        <v>-384932</v>
      </c>
      <c r="F1195" s="10">
        <f t="shared" si="395"/>
        <v>-403103</v>
      </c>
      <c r="G1195" s="10">
        <f t="shared" si="395"/>
        <v>-207687</v>
      </c>
      <c r="H1195" s="11">
        <f t="shared" si="395"/>
        <v>1.221841399818846E-4</v>
      </c>
      <c r="I1195" s="11">
        <f t="shared" si="395"/>
        <v>-0.70456287684542218</v>
      </c>
      <c r="J1195" s="11">
        <f t="shared" si="395"/>
        <v>1.3851374412998885E-2</v>
      </c>
      <c r="K1195" s="27">
        <f t="shared" si="397"/>
        <v>0.13790524009993987</v>
      </c>
    </row>
    <row r="1196" spans="1:11" x14ac:dyDescent="0.2">
      <c r="A1196" s="1" t="str">
        <f t="shared" si="396"/>
        <v>YE Feb-13</v>
      </c>
      <c r="B1196">
        <f t="shared" si="393"/>
        <v>-20</v>
      </c>
      <c r="C1196" s="1">
        <f t="shared" si="393"/>
        <v>-422.41666666668607</v>
      </c>
      <c r="D1196" s="1">
        <f t="shared" si="393"/>
        <v>-294724</v>
      </c>
      <c r="E1196" s="10">
        <f t="shared" si="395"/>
        <v>-369368</v>
      </c>
      <c r="F1196" s="10">
        <f t="shared" si="395"/>
        <v>-287813</v>
      </c>
      <c r="G1196" s="10">
        <f t="shared" si="395"/>
        <v>-150236</v>
      </c>
      <c r="H1196" s="11">
        <f t="shared" si="395"/>
        <v>3.2681685940549876E-4</v>
      </c>
      <c r="I1196" s="11">
        <f t="shared" si="395"/>
        <v>-0.51813309203194535</v>
      </c>
      <c r="J1196" s="11">
        <f t="shared" si="395"/>
        <v>1.8694925859791489E-2</v>
      </c>
      <c r="K1196" s="27">
        <f t="shared" si="397"/>
        <v>0.13349239338595709</v>
      </c>
    </row>
    <row r="1197" spans="1:11" x14ac:dyDescent="0.2">
      <c r="A1197" s="1" t="str">
        <f t="shared" si="396"/>
        <v>YE Mar-13</v>
      </c>
      <c r="B1197">
        <f t="shared" si="393"/>
        <v>-11</v>
      </c>
      <c r="C1197" s="1">
        <f t="shared" si="393"/>
        <v>-499.91666666665697</v>
      </c>
      <c r="D1197" s="1">
        <f t="shared" si="393"/>
        <v>-323554</v>
      </c>
      <c r="E1197" s="10">
        <f t="shared" si="395"/>
        <v>-213963</v>
      </c>
      <c r="F1197" s="10">
        <f t="shared" si="395"/>
        <v>64097</v>
      </c>
      <c r="G1197" s="10">
        <f t="shared" si="395"/>
        <v>-21264</v>
      </c>
      <c r="H1197" s="11">
        <f t="shared" si="395"/>
        <v>6.4897752987846946E-3</v>
      </c>
      <c r="I1197" s="11">
        <f t="shared" si="395"/>
        <v>-0.18870016759954211</v>
      </c>
      <c r="J1197" s="11">
        <f t="shared" si="395"/>
        <v>2.3278974141182074E-2</v>
      </c>
      <c r="K1197" s="27">
        <f t="shared" si="397"/>
        <v>-9.0313351527342434E-3</v>
      </c>
    </row>
    <row r="1198" spans="1:11" x14ac:dyDescent="0.2">
      <c r="A1198" s="1" t="str">
        <f t="shared" si="396"/>
        <v>YE Apr-13</v>
      </c>
      <c r="B1198">
        <f t="shared" ref="B1198:D1217" si="398">B1033-B1021</f>
        <v>-15</v>
      </c>
      <c r="C1198" s="1">
        <f t="shared" si="398"/>
        <v>-629.33333333331393</v>
      </c>
      <c r="D1198" s="1">
        <f t="shared" si="398"/>
        <v>-370144</v>
      </c>
      <c r="E1198" s="10">
        <f t="shared" ref="E1198:J1207" si="399">IF(OR(E1033="C",E1021="C"),"C",E1033-E1021)</f>
        <v>-142241</v>
      </c>
      <c r="F1198" s="10">
        <f t="shared" si="399"/>
        <v>87301</v>
      </c>
      <c r="G1198" s="10">
        <f t="shared" si="399"/>
        <v>-35489</v>
      </c>
      <c r="H1198" s="11">
        <f t="shared" si="399"/>
        <v>9.6262949666239273E-3</v>
      </c>
      <c r="I1198" s="11">
        <f t="shared" si="399"/>
        <v>-1.304900632138839E-2</v>
      </c>
      <c r="J1198" s="11">
        <f t="shared" si="399"/>
        <v>1.789637903971375E-2</v>
      </c>
      <c r="K1198" s="27">
        <f t="shared" si="397"/>
        <v>4.6652273086422724E-3</v>
      </c>
    </row>
    <row r="1199" spans="1:11" x14ac:dyDescent="0.2">
      <c r="A1199" s="1" t="str">
        <f t="shared" si="396"/>
        <v>YE May-13</v>
      </c>
      <c r="B1199">
        <f t="shared" si="398"/>
        <v>-8</v>
      </c>
      <c r="C1199" s="1">
        <f t="shared" si="398"/>
        <v>-620.16666666665697</v>
      </c>
      <c r="D1199" s="1">
        <f t="shared" si="398"/>
        <v>-366734</v>
      </c>
      <c r="E1199" s="10">
        <f t="shared" si="399"/>
        <v>-51434</v>
      </c>
      <c r="F1199" s="10">
        <f t="shared" si="399"/>
        <v>243853</v>
      </c>
      <c r="G1199" s="10">
        <f t="shared" si="399"/>
        <v>56355</v>
      </c>
      <c r="H1199" s="11">
        <f t="shared" si="399"/>
        <v>8.2139065754247564E-3</v>
      </c>
      <c r="I1199" s="11">
        <f t="shared" si="399"/>
        <v>0.16458015932752801</v>
      </c>
      <c r="J1199" s="11">
        <f t="shared" si="399"/>
        <v>1.7918897630859076E-2</v>
      </c>
      <c r="K1199" s="27">
        <f t="shared" si="397"/>
        <v>-8.552702909847909E-2</v>
      </c>
    </row>
    <row r="1200" spans="1:11" x14ac:dyDescent="0.2">
      <c r="A1200" s="1" t="str">
        <f t="shared" si="396"/>
        <v>YE Jun-13</v>
      </c>
      <c r="B1200">
        <f t="shared" si="398"/>
        <v>7</v>
      </c>
      <c r="C1200" s="1">
        <f t="shared" si="398"/>
        <v>-658</v>
      </c>
      <c r="D1200" s="1">
        <f t="shared" si="398"/>
        <v>-380354</v>
      </c>
      <c r="E1200" s="10">
        <f t="shared" si="399"/>
        <v>-28521</v>
      </c>
      <c r="F1200" s="10">
        <f t="shared" si="399"/>
        <v>217864</v>
      </c>
      <c r="G1200" s="10">
        <f t="shared" si="399"/>
        <v>42956</v>
      </c>
      <c r="H1200" s="11">
        <f t="shared" si="399"/>
        <v>8.2076996396536206E-3</v>
      </c>
      <c r="I1200" s="11">
        <f t="shared" si="399"/>
        <v>0.21995106675937137</v>
      </c>
      <c r="J1200" s="11">
        <f t="shared" si="399"/>
        <v>1.4377231033274596E-2</v>
      </c>
      <c r="K1200" s="27">
        <f t="shared" si="397"/>
        <v>-0.31106224390722303</v>
      </c>
    </row>
    <row r="1201" spans="1:11" x14ac:dyDescent="0.2">
      <c r="A1201" s="1" t="str">
        <f t="shared" si="396"/>
        <v>YE Jul-13</v>
      </c>
      <c r="B1201">
        <f t="shared" si="398"/>
        <v>9</v>
      </c>
      <c r="C1201" s="1">
        <f t="shared" si="398"/>
        <v>-539.33333333331393</v>
      </c>
      <c r="D1201" s="1">
        <f t="shared" si="398"/>
        <v>-336210</v>
      </c>
      <c r="E1201" s="10">
        <f t="shared" si="399"/>
        <v>160285</v>
      </c>
      <c r="F1201" s="10">
        <f t="shared" si="399"/>
        <v>537773</v>
      </c>
      <c r="G1201" s="10">
        <f t="shared" si="399"/>
        <v>196481</v>
      </c>
      <c r="H1201" s="11">
        <f t="shared" si="399"/>
        <v>9.4629180858305517E-3</v>
      </c>
      <c r="I1201" s="11">
        <f t="shared" si="399"/>
        <v>0.56170077113040406</v>
      </c>
      <c r="J1201" s="11">
        <f t="shared" si="399"/>
        <v>1.4146087916743877E-2</v>
      </c>
      <c r="K1201" s="27">
        <f t="shared" si="397"/>
        <v>-0.30408961327196238</v>
      </c>
    </row>
    <row r="1202" spans="1:11" x14ac:dyDescent="0.2">
      <c r="A1202" s="1" t="str">
        <f t="shared" si="396"/>
        <v>YE Aug-13</v>
      </c>
      <c r="B1202">
        <f t="shared" si="398"/>
        <v>8</v>
      </c>
      <c r="C1202" s="1">
        <f t="shared" si="398"/>
        <v>-417.25</v>
      </c>
      <c r="D1202" s="1">
        <f t="shared" si="398"/>
        <v>-290795</v>
      </c>
      <c r="E1202" s="10">
        <f t="shared" si="399"/>
        <v>370442</v>
      </c>
      <c r="F1202" s="10">
        <f t="shared" si="399"/>
        <v>884620</v>
      </c>
      <c r="G1202" s="10">
        <f t="shared" si="399"/>
        <v>349538</v>
      </c>
      <c r="H1202" s="11">
        <f t="shared" si="399"/>
        <v>1.2444001247463143E-2</v>
      </c>
      <c r="I1202" s="11">
        <f t="shared" si="399"/>
        <v>0.94469047127126515</v>
      </c>
      <c r="J1202" s="11">
        <f t="shared" si="399"/>
        <v>1.3401495846061762E-2</v>
      </c>
      <c r="K1202" s="27">
        <f t="shared" si="397"/>
        <v>-0.25036549661785301</v>
      </c>
    </row>
    <row r="1203" spans="1:11" x14ac:dyDescent="0.2">
      <c r="A1203" s="1" t="str">
        <f t="shared" si="396"/>
        <v>YE Sep-13</v>
      </c>
      <c r="B1203">
        <f t="shared" si="398"/>
        <v>-4</v>
      </c>
      <c r="C1203" s="1">
        <f t="shared" si="398"/>
        <v>-160.16666666665697</v>
      </c>
      <c r="D1203" s="1">
        <f t="shared" si="398"/>
        <v>-198245</v>
      </c>
      <c r="E1203" s="10">
        <f t="shared" si="399"/>
        <v>498740</v>
      </c>
      <c r="F1203" s="10">
        <f t="shared" si="399"/>
        <v>1066539</v>
      </c>
      <c r="G1203" s="10">
        <f t="shared" si="399"/>
        <v>447781</v>
      </c>
      <c r="H1203" s="11">
        <f t="shared" si="399"/>
        <v>1.1796957479797365E-2</v>
      </c>
      <c r="I1203" s="11">
        <f t="shared" si="399"/>
        <v>1.1323565587485831</v>
      </c>
      <c r="J1203" s="11">
        <f t="shared" si="399"/>
        <v>1.1311265538760162E-2</v>
      </c>
      <c r="K1203" s="27">
        <f t="shared" si="397"/>
        <v>4.7729839662196127E-3</v>
      </c>
    </row>
    <row r="1204" spans="1:11" x14ac:dyDescent="0.2">
      <c r="A1204" s="1" t="str">
        <f t="shared" si="396"/>
        <v>YE Oct-13</v>
      </c>
      <c r="B1204">
        <f t="shared" si="398"/>
        <v>-13</v>
      </c>
      <c r="C1204" s="1">
        <f t="shared" si="398"/>
        <v>-65.333333333343035</v>
      </c>
      <c r="D1204" s="1">
        <f t="shared" si="398"/>
        <v>-162967</v>
      </c>
      <c r="E1204" s="10">
        <f t="shared" si="399"/>
        <v>525388</v>
      </c>
      <c r="F1204" s="10">
        <f t="shared" si="399"/>
        <v>1022938</v>
      </c>
      <c r="G1204" s="10">
        <f t="shared" si="399"/>
        <v>405680</v>
      </c>
      <c r="H1204" s="11">
        <f t="shared" si="399"/>
        <v>1.413226573063131E-2</v>
      </c>
      <c r="I1204" s="11">
        <f t="shared" si="399"/>
        <v>1.1595505083824094</v>
      </c>
      <c r="J1204" s="11">
        <f t="shared" si="399"/>
        <v>6.4683036456838483E-3</v>
      </c>
      <c r="K1204" s="27">
        <f t="shared" si="397"/>
        <v>0.1554062126818252</v>
      </c>
    </row>
    <row r="1205" spans="1:11" x14ac:dyDescent="0.2">
      <c r="A1205" s="1" t="str">
        <f t="shared" si="396"/>
        <v>YE Nov-13</v>
      </c>
      <c r="B1205">
        <f t="shared" si="398"/>
        <v>-8</v>
      </c>
      <c r="C1205" s="1">
        <f t="shared" si="398"/>
        <v>68.416666666656965</v>
      </c>
      <c r="D1205" s="1">
        <f t="shared" si="398"/>
        <v>-114817</v>
      </c>
      <c r="E1205" s="10">
        <f t="shared" si="399"/>
        <v>684239</v>
      </c>
      <c r="F1205" s="10">
        <f t="shared" si="399"/>
        <v>1231220</v>
      </c>
      <c r="G1205" s="10">
        <f t="shared" si="399"/>
        <v>495279</v>
      </c>
      <c r="H1205" s="11">
        <f t="shared" si="399"/>
        <v>1.6092533559816768E-2</v>
      </c>
      <c r="I1205" s="11">
        <f t="shared" si="399"/>
        <v>1.4390092283407157</v>
      </c>
      <c r="J1205" s="11">
        <f t="shared" si="399"/>
        <v>2.9691337931632145E-3</v>
      </c>
      <c r="K1205" s="27">
        <f t="shared" si="397"/>
        <v>0.12864943169154941</v>
      </c>
    </row>
    <row r="1206" spans="1:11" x14ac:dyDescent="0.2">
      <c r="A1206" s="1" t="str">
        <f t="shared" si="396"/>
        <v>YE Dec-13</v>
      </c>
      <c r="B1206">
        <f t="shared" si="398"/>
        <v>14</v>
      </c>
      <c r="C1206" s="1">
        <f t="shared" si="398"/>
        <v>218.16666666665697</v>
      </c>
      <c r="D1206" s="1">
        <f t="shared" si="398"/>
        <v>-59110</v>
      </c>
      <c r="E1206" s="10">
        <f t="shared" si="399"/>
        <v>752264</v>
      </c>
      <c r="F1206" s="10">
        <f t="shared" si="399"/>
        <v>1271636</v>
      </c>
      <c r="G1206" s="10">
        <f t="shared" si="399"/>
        <v>489940</v>
      </c>
      <c r="H1206" s="11">
        <f t="shared" si="399"/>
        <v>1.9127412270647071E-2</v>
      </c>
      <c r="I1206" s="11">
        <f t="shared" si="399"/>
        <v>1.532729359337786</v>
      </c>
      <c r="J1206" s="11">
        <f t="shared" si="399"/>
        <v>-1.1248976706592639E-3</v>
      </c>
      <c r="K1206" s="27">
        <f t="shared" si="397"/>
        <v>-0.11875139279901248</v>
      </c>
    </row>
    <row r="1207" spans="1:11" x14ac:dyDescent="0.2">
      <c r="A1207" s="1" t="str">
        <f t="shared" si="396"/>
        <v>YE Jan-14</v>
      </c>
      <c r="B1207">
        <f t="shared" si="398"/>
        <v>-11</v>
      </c>
      <c r="C1207" s="1">
        <f t="shared" si="398"/>
        <v>368.66666666668607</v>
      </c>
      <c r="D1207" s="1">
        <f t="shared" si="398"/>
        <v>-3124</v>
      </c>
      <c r="E1207" s="10">
        <f t="shared" si="399"/>
        <v>874596</v>
      </c>
      <c r="F1207" s="10">
        <f t="shared" si="399"/>
        <v>1534273</v>
      </c>
      <c r="G1207" s="10">
        <f t="shared" si="399"/>
        <v>610133</v>
      </c>
      <c r="H1207" s="11">
        <f t="shared" si="399"/>
        <v>2.058146736673927E-2</v>
      </c>
      <c r="I1207" s="11">
        <f t="shared" si="399"/>
        <v>1.7337642911036895</v>
      </c>
      <c r="J1207" s="11">
        <f t="shared" si="399"/>
        <v>1.6105768223027006E-3</v>
      </c>
      <c r="K1207" s="27">
        <f t="shared" si="397"/>
        <v>0.26068278637834652</v>
      </c>
    </row>
    <row r="1208" spans="1:11" x14ac:dyDescent="0.2">
      <c r="A1208" s="1" t="str">
        <f t="shared" si="396"/>
        <v>YE Feb-14</v>
      </c>
      <c r="B1208">
        <f t="shared" si="398"/>
        <v>-9</v>
      </c>
      <c r="C1208" s="1">
        <f t="shared" si="398"/>
        <v>551.83333333334303</v>
      </c>
      <c r="D1208" s="1">
        <f t="shared" si="398"/>
        <v>199621</v>
      </c>
      <c r="E1208" s="10">
        <f t="shared" ref="E1208:J1217" si="400">IF(OR(E1043="C",E1031="C"),"C",E1043-E1031)</f>
        <v>1022302</v>
      </c>
      <c r="F1208" s="10">
        <f t="shared" si="400"/>
        <v>1742841</v>
      </c>
      <c r="G1208" s="10">
        <f t="shared" si="400"/>
        <v>678994</v>
      </c>
      <c r="H1208" s="11">
        <f t="shared" si="400"/>
        <v>2.4863745748900712E-2</v>
      </c>
      <c r="I1208" s="11">
        <f t="shared" si="400"/>
        <v>1.8790265423606769</v>
      </c>
      <c r="J1208" s="11">
        <f t="shared" si="400"/>
        <v>-9.4881545757430352E-4</v>
      </c>
      <c r="K1208" s="27">
        <f t="shared" si="397"/>
        <v>0.29131004377338598</v>
      </c>
    </row>
    <row r="1209" spans="1:11" x14ac:dyDescent="0.2">
      <c r="A1209" s="1" t="str">
        <f t="shared" si="396"/>
        <v>YE Mar-14</v>
      </c>
      <c r="B1209">
        <f t="shared" si="398"/>
        <v>-11</v>
      </c>
      <c r="C1209" s="1">
        <f t="shared" si="398"/>
        <v>733.41666666665697</v>
      </c>
      <c r="D1209" s="1">
        <f t="shared" si="398"/>
        <v>267170</v>
      </c>
      <c r="E1209" s="10">
        <f t="shared" si="400"/>
        <v>871578</v>
      </c>
      <c r="F1209" s="10">
        <f t="shared" si="400"/>
        <v>1321032</v>
      </c>
      <c r="G1209" s="10">
        <f t="shared" si="400"/>
        <v>459825</v>
      </c>
      <c r="H1209" s="11">
        <f t="shared" si="400"/>
        <v>2.5220183967047838E-2</v>
      </c>
      <c r="I1209" s="11">
        <f t="shared" si="400"/>
        <v>1.5293003527533102</v>
      </c>
      <c r="J1209" s="11">
        <f t="shared" si="400"/>
        <v>-9.5591386540461176E-3</v>
      </c>
      <c r="K1209" s="27">
        <f t="shared" si="397"/>
        <v>0.37488356022706881</v>
      </c>
    </row>
    <row r="1210" spans="1:11" x14ac:dyDescent="0.2">
      <c r="A1210" s="1" t="str">
        <f t="shared" si="396"/>
        <v>YE Apr-14</v>
      </c>
      <c r="B1210">
        <f t="shared" si="398"/>
        <v>-3</v>
      </c>
      <c r="C1210" s="1">
        <f t="shared" si="398"/>
        <v>939.25</v>
      </c>
      <c r="D1210" s="1">
        <f t="shared" si="398"/>
        <v>341270</v>
      </c>
      <c r="E1210" s="10">
        <f t="shared" si="400"/>
        <v>1024343</v>
      </c>
      <c r="F1210" s="10">
        <f t="shared" si="400"/>
        <v>1745600</v>
      </c>
      <c r="G1210" s="10">
        <f t="shared" si="400"/>
        <v>617314</v>
      </c>
      <c r="H1210" s="11">
        <f t="shared" si="400"/>
        <v>3.1918150856727223E-2</v>
      </c>
      <c r="I1210" s="11">
        <f t="shared" si="400"/>
        <v>1.7754654480243346</v>
      </c>
      <c r="J1210" s="11">
        <f t="shared" si="400"/>
        <v>-1.021634640918867E-3</v>
      </c>
      <c r="K1210" s="27">
        <f t="shared" si="397"/>
        <v>0.33316431853876338</v>
      </c>
    </row>
    <row r="1211" spans="1:11" x14ac:dyDescent="0.2">
      <c r="A1211" s="1" t="str">
        <f t="shared" si="396"/>
        <v>YE May-14</v>
      </c>
      <c r="B1211">
        <f t="shared" si="398"/>
        <v>-10</v>
      </c>
      <c r="C1211" s="1">
        <f t="shared" si="398"/>
        <v>949.66666666665697</v>
      </c>
      <c r="D1211" s="1">
        <f t="shared" si="398"/>
        <v>345145</v>
      </c>
      <c r="E1211" s="10">
        <f t="shared" si="400"/>
        <v>1048725</v>
      </c>
      <c r="F1211" s="10">
        <f t="shared" si="400"/>
        <v>1766846</v>
      </c>
      <c r="G1211" s="10">
        <f t="shared" si="400"/>
        <v>565676</v>
      </c>
      <c r="H1211" s="11">
        <f t="shared" si="400"/>
        <v>3.914075601506517E-2</v>
      </c>
      <c r="I1211" s="11">
        <f t="shared" si="400"/>
        <v>1.8191103326063995</v>
      </c>
      <c r="J1211" s="11">
        <f t="shared" si="400"/>
        <v>-2.1484867205832092E-3</v>
      </c>
      <c r="K1211" s="27">
        <f t="shared" si="397"/>
        <v>0.44075511758280328</v>
      </c>
    </row>
    <row r="1212" spans="1:11" x14ac:dyDescent="0.2">
      <c r="A1212" s="1" t="str">
        <f t="shared" si="396"/>
        <v>YE Jun-14</v>
      </c>
      <c r="B1212">
        <f t="shared" si="398"/>
        <v>-15</v>
      </c>
      <c r="C1212" s="1">
        <f t="shared" si="398"/>
        <v>864.08333333334303</v>
      </c>
      <c r="D1212" s="1">
        <f t="shared" si="398"/>
        <v>314335</v>
      </c>
      <c r="E1212" s="10">
        <f t="shared" si="400"/>
        <v>1041733</v>
      </c>
      <c r="F1212" s="10">
        <f t="shared" si="400"/>
        <v>1740563</v>
      </c>
      <c r="G1212" s="10">
        <f t="shared" si="400"/>
        <v>527736</v>
      </c>
      <c r="H1212" s="11">
        <f t="shared" si="400"/>
        <v>4.1999780717589585E-2</v>
      </c>
      <c r="I1212" s="11">
        <f t="shared" si="400"/>
        <v>1.8277121846317499</v>
      </c>
      <c r="J1212" s="11">
        <f t="shared" si="400"/>
        <v>-2.8231245867902377E-3</v>
      </c>
      <c r="K1212" s="27">
        <f t="shared" si="397"/>
        <v>0.49234855417633128</v>
      </c>
    </row>
    <row r="1213" spans="1:11" x14ac:dyDescent="0.2">
      <c r="A1213" s="1" t="str">
        <f t="shared" si="396"/>
        <v>YE Jul-14</v>
      </c>
      <c r="B1213">
        <f t="shared" si="398"/>
        <v>-20</v>
      </c>
      <c r="C1213" s="1">
        <f t="shared" si="398"/>
        <v>885.25</v>
      </c>
      <c r="D1213" s="1">
        <f t="shared" si="398"/>
        <v>322209</v>
      </c>
      <c r="E1213" s="10">
        <f t="shared" si="400"/>
        <v>995193</v>
      </c>
      <c r="F1213" s="10">
        <f t="shared" si="400"/>
        <v>1666646</v>
      </c>
      <c r="G1213" s="10">
        <f t="shared" si="400"/>
        <v>440973</v>
      </c>
      <c r="H1213" s="11">
        <f t="shared" si="400"/>
        <v>4.7663019101658488E-2</v>
      </c>
      <c r="I1213" s="11">
        <f t="shared" si="400"/>
        <v>1.728258662656593</v>
      </c>
      <c r="J1213" s="11">
        <f t="shared" si="400"/>
        <v>-2.4891447596480099E-3</v>
      </c>
      <c r="K1213" s="27">
        <f t="shared" si="397"/>
        <v>0.5764575478285181</v>
      </c>
    </row>
    <row r="1214" spans="1:11" x14ac:dyDescent="0.2">
      <c r="A1214" s="1" t="str">
        <f t="shared" si="396"/>
        <v>YE Aug-14</v>
      </c>
      <c r="B1214">
        <f t="shared" si="398"/>
        <v>-45</v>
      </c>
      <c r="C1214" s="1">
        <f t="shared" si="398"/>
        <v>864.33333333334303</v>
      </c>
      <c r="D1214" s="1">
        <f t="shared" si="398"/>
        <v>314428</v>
      </c>
      <c r="E1214" s="10">
        <f t="shared" si="400"/>
        <v>959970</v>
      </c>
      <c r="F1214" s="10">
        <f t="shared" si="400"/>
        <v>1593641</v>
      </c>
      <c r="G1214" s="10">
        <f t="shared" si="400"/>
        <v>389529</v>
      </c>
      <c r="H1214" s="11">
        <f t="shared" si="400"/>
        <v>4.923049591796147E-2</v>
      </c>
      <c r="I1214" s="11">
        <f t="shared" si="400"/>
        <v>1.6634659988064087</v>
      </c>
      <c r="J1214" s="11">
        <f t="shared" si="400"/>
        <v>-3.1140131857039233E-3</v>
      </c>
      <c r="K1214" s="27">
        <f t="shared" si="397"/>
        <v>0.93972072434406329</v>
      </c>
    </row>
    <row r="1215" spans="1:11" x14ac:dyDescent="0.2">
      <c r="A1215" s="1" t="str">
        <f t="shared" si="396"/>
        <v>YE Sep-14</v>
      </c>
      <c r="B1215">
        <f t="shared" si="398"/>
        <v>-48</v>
      </c>
      <c r="C1215" s="1">
        <f t="shared" si="398"/>
        <v>772.75</v>
      </c>
      <c r="D1215" s="1">
        <f t="shared" si="398"/>
        <v>281458</v>
      </c>
      <c r="E1215" s="10">
        <f t="shared" si="400"/>
        <v>972395</v>
      </c>
      <c r="F1215" s="10">
        <f t="shared" si="400"/>
        <v>1628235</v>
      </c>
      <c r="G1215" s="10">
        <f t="shared" si="400"/>
        <v>375314</v>
      </c>
      <c r="H1215" s="11">
        <f t="shared" si="400"/>
        <v>5.281120592276789E-2</v>
      </c>
      <c r="I1215" s="11">
        <f t="shared" si="400"/>
        <v>1.7123041104924468</v>
      </c>
      <c r="J1215" s="11">
        <f t="shared" si="400"/>
        <v>-2.4194787898568215E-3</v>
      </c>
      <c r="K1215" s="27">
        <f t="shared" si="397"/>
        <v>0.92666940797968778</v>
      </c>
    </row>
    <row r="1216" spans="1:11" x14ac:dyDescent="0.2">
      <c r="A1216" s="1" t="str">
        <f t="shared" si="396"/>
        <v>YE Oct-14</v>
      </c>
      <c r="B1216">
        <f t="shared" si="398"/>
        <v>-19</v>
      </c>
      <c r="C1216" s="1">
        <f t="shared" si="398"/>
        <v>667.91666666665697</v>
      </c>
      <c r="D1216" s="1">
        <f t="shared" si="398"/>
        <v>242460</v>
      </c>
      <c r="E1216" s="10">
        <f t="shared" si="400"/>
        <v>1020773</v>
      </c>
      <c r="F1216" s="10">
        <f t="shared" si="400"/>
        <v>1777593</v>
      </c>
      <c r="G1216" s="10">
        <f t="shared" si="400"/>
        <v>437410</v>
      </c>
      <c r="H1216" s="11">
        <f t="shared" si="400"/>
        <v>5.4193580172809286E-2</v>
      </c>
      <c r="I1216" s="11">
        <f t="shared" si="400"/>
        <v>1.836772487593386</v>
      </c>
      <c r="J1216" s="11">
        <f t="shared" si="400"/>
        <v>1.0186016531297248E-3</v>
      </c>
      <c r="K1216" s="27">
        <f t="shared" si="397"/>
        <v>0.47024637629548494</v>
      </c>
    </row>
    <row r="1217" spans="1:11" x14ac:dyDescent="0.2">
      <c r="A1217" s="1" t="str">
        <f t="shared" si="396"/>
        <v>YE Nov-14</v>
      </c>
      <c r="B1217">
        <f t="shared" si="398"/>
        <v>-30</v>
      </c>
      <c r="C1217" s="1">
        <f t="shared" si="398"/>
        <v>515.83333333334303</v>
      </c>
      <c r="D1217" s="1">
        <f t="shared" si="398"/>
        <v>187710</v>
      </c>
      <c r="E1217" s="10">
        <f t="shared" si="400"/>
        <v>989535</v>
      </c>
      <c r="F1217" s="10">
        <f t="shared" si="400"/>
        <v>1768976</v>
      </c>
      <c r="G1217" s="10">
        <f t="shared" si="400"/>
        <v>425939</v>
      </c>
      <c r="H1217" s="11">
        <f t="shared" si="400"/>
        <v>5.476488522689027E-2</v>
      </c>
      <c r="I1217" s="11">
        <f t="shared" si="400"/>
        <v>1.815457340626125</v>
      </c>
      <c r="J1217" s="11">
        <f t="shared" si="400"/>
        <v>3.3521273718732925E-3</v>
      </c>
      <c r="K1217" s="27">
        <f t="shared" si="397"/>
        <v>0.56986950344155929</v>
      </c>
    </row>
    <row r="1218" spans="1:11" x14ac:dyDescent="0.2">
      <c r="A1218" s="1" t="str">
        <f t="shared" si="396"/>
        <v>YE Dec-14</v>
      </c>
      <c r="B1218">
        <f t="shared" ref="B1218:D1237" si="401">B1053-B1041</f>
        <v>-42</v>
      </c>
      <c r="C1218" s="1">
        <f t="shared" si="401"/>
        <v>293.41666666665697</v>
      </c>
      <c r="D1218" s="1">
        <f t="shared" si="401"/>
        <v>104971</v>
      </c>
      <c r="E1218" s="10">
        <f t="shared" ref="E1218:J1227" si="402">IF(OR(E1053="C",E1041="C"),"C",E1053-E1041)</f>
        <v>1023385</v>
      </c>
      <c r="F1218" s="10">
        <f t="shared" si="402"/>
        <v>1901307</v>
      </c>
      <c r="G1218" s="10">
        <f t="shared" si="402"/>
        <v>453859</v>
      </c>
      <c r="H1218" s="11">
        <f t="shared" si="402"/>
        <v>5.9032594728046561E-2</v>
      </c>
      <c r="I1218" s="11">
        <f t="shared" si="402"/>
        <v>1.9449778429137368</v>
      </c>
      <c r="J1218" s="11">
        <f t="shared" si="402"/>
        <v>7.1454173176130897E-3</v>
      </c>
      <c r="K1218" s="27">
        <f t="shared" si="397"/>
        <v>0.65691073321867322</v>
      </c>
    </row>
    <row r="1219" spans="1:11" x14ac:dyDescent="0.2">
      <c r="A1219" s="1" t="str">
        <f t="shared" si="396"/>
        <v>YE Jan-15</v>
      </c>
      <c r="B1219">
        <f t="shared" si="401"/>
        <v>-33</v>
      </c>
      <c r="C1219" s="1">
        <f t="shared" si="401"/>
        <v>130.75</v>
      </c>
      <c r="D1219" s="1">
        <f t="shared" si="401"/>
        <v>44459</v>
      </c>
      <c r="E1219" s="10">
        <f t="shared" si="402"/>
        <v>994280</v>
      </c>
      <c r="F1219" s="10">
        <f t="shared" si="402"/>
        <v>1815073</v>
      </c>
      <c r="G1219" s="10">
        <f t="shared" si="402"/>
        <v>444215</v>
      </c>
      <c r="H1219" s="11">
        <f t="shared" si="402"/>
        <v>5.4723165933926232E-2</v>
      </c>
      <c r="I1219" s="11">
        <f t="shared" si="402"/>
        <v>1.9333882897355821</v>
      </c>
      <c r="J1219" s="11">
        <f t="shared" si="402"/>
        <v>5.176454830270405E-3</v>
      </c>
      <c r="K1219" s="27">
        <f t="shared" si="397"/>
        <v>0.48665122500690217</v>
      </c>
    </row>
    <row r="1220" spans="1:11" x14ac:dyDescent="0.2">
      <c r="A1220" s="1" t="str">
        <f t="shared" si="396"/>
        <v>YE Feb-15</v>
      </c>
      <c r="B1220">
        <f t="shared" si="401"/>
        <v>-32</v>
      </c>
      <c r="C1220" s="1">
        <f t="shared" si="401"/>
        <v>-53</v>
      </c>
      <c r="D1220" s="1">
        <f t="shared" si="401"/>
        <v>-17281</v>
      </c>
      <c r="E1220" s="10">
        <f t="shared" si="402"/>
        <v>939460</v>
      </c>
      <c r="F1220" s="10">
        <f t="shared" si="402"/>
        <v>1747505</v>
      </c>
      <c r="G1220" s="10">
        <f t="shared" si="402"/>
        <v>442645</v>
      </c>
      <c r="H1220" s="11">
        <f t="shared" si="402"/>
        <v>5.0584502872591308E-2</v>
      </c>
      <c r="I1220" s="11">
        <f t="shared" si="402"/>
        <v>1.8721430499816307</v>
      </c>
      <c r="J1220" s="11">
        <f t="shared" si="402"/>
        <v>6.4229029547422378E-3</v>
      </c>
      <c r="K1220" s="27">
        <f t="shared" si="397"/>
        <v>0.4162314995374885</v>
      </c>
    </row>
    <row r="1221" spans="1:11" x14ac:dyDescent="0.2">
      <c r="A1221" s="1" t="str">
        <f t="shared" si="396"/>
        <v>YE Mar-15</v>
      </c>
      <c r="B1221">
        <f t="shared" si="401"/>
        <v>-30</v>
      </c>
      <c r="C1221" s="1">
        <f t="shared" si="401"/>
        <v>-274.5</v>
      </c>
      <c r="D1221" s="1">
        <f t="shared" si="401"/>
        <v>-99679</v>
      </c>
      <c r="E1221" s="10">
        <f t="shared" si="402"/>
        <v>1092940</v>
      </c>
      <c r="F1221" s="10">
        <f t="shared" si="402"/>
        <v>2089928</v>
      </c>
      <c r="G1221" s="10">
        <f t="shared" si="402"/>
        <v>658561</v>
      </c>
      <c r="H1221" s="11">
        <f t="shared" si="402"/>
        <v>4.5184533030467211E-2</v>
      </c>
      <c r="I1221" s="11">
        <f t="shared" si="402"/>
        <v>2.2394358710547806</v>
      </c>
      <c r="J1221" s="11">
        <f t="shared" si="402"/>
        <v>1.043454944519584E-2</v>
      </c>
      <c r="K1221" s="27">
        <f t="shared" si="397"/>
        <v>0.32071000052443566</v>
      </c>
    </row>
    <row r="1222" spans="1:11" x14ac:dyDescent="0.2">
      <c r="A1222" s="1" t="str">
        <f t="shared" si="396"/>
        <v>YE Apr-15</v>
      </c>
      <c r="B1222">
        <f t="shared" si="401"/>
        <v>-43</v>
      </c>
      <c r="C1222" s="1">
        <f t="shared" si="401"/>
        <v>-495.58333333334303</v>
      </c>
      <c r="D1222" s="1">
        <f t="shared" si="401"/>
        <v>-179269</v>
      </c>
      <c r="E1222" s="10">
        <f t="shared" si="402"/>
        <v>986859</v>
      </c>
      <c r="F1222" s="10">
        <f t="shared" si="402"/>
        <v>1806431</v>
      </c>
      <c r="G1222" s="10">
        <f t="shared" si="402"/>
        <v>552062</v>
      </c>
      <c r="H1222" s="11">
        <f t="shared" si="402"/>
        <v>4.0716757902320655E-2</v>
      </c>
      <c r="I1222" s="11">
        <f t="shared" si="402"/>
        <v>2.0917143234471212</v>
      </c>
      <c r="J1222" s="11">
        <f t="shared" si="402"/>
        <v>5.2120402423323497E-3</v>
      </c>
      <c r="K1222" s="27">
        <f t="shared" si="397"/>
        <v>0.43185212585186861</v>
      </c>
    </row>
    <row r="1223" spans="1:11" x14ac:dyDescent="0.2">
      <c r="A1223" s="1" t="str">
        <f t="shared" si="396"/>
        <v>YE May-15</v>
      </c>
      <c r="B1223">
        <f t="shared" si="401"/>
        <v>-28</v>
      </c>
      <c r="C1223" s="1">
        <f t="shared" si="401"/>
        <v>-542</v>
      </c>
      <c r="D1223" s="1">
        <f t="shared" si="401"/>
        <v>-196536</v>
      </c>
      <c r="E1223" s="10">
        <f t="shared" si="402"/>
        <v>953159</v>
      </c>
      <c r="F1223" s="10">
        <f t="shared" si="402"/>
        <v>1756950</v>
      </c>
      <c r="G1223" s="10">
        <f t="shared" si="402"/>
        <v>565905</v>
      </c>
      <c r="H1223" s="11">
        <f t="shared" si="402"/>
        <v>3.6013266132651101E-2</v>
      </c>
      <c r="I1223" s="11">
        <f t="shared" si="402"/>
        <v>2.0385963598845507</v>
      </c>
      <c r="J1223" s="11">
        <f t="shared" si="402"/>
        <v>5.6054707232044976E-3</v>
      </c>
      <c r="K1223" s="27">
        <f t="shared" si="397"/>
        <v>0.22251384104844618</v>
      </c>
    </row>
    <row r="1224" spans="1:11" x14ac:dyDescent="0.2">
      <c r="A1224" s="1" t="str">
        <f t="shared" si="396"/>
        <v>YE Jun-15</v>
      </c>
      <c r="B1224">
        <f t="shared" si="401"/>
        <v>-29</v>
      </c>
      <c r="C1224" s="1">
        <f t="shared" si="401"/>
        <v>-417.58333333334303</v>
      </c>
      <c r="D1224" s="1">
        <f t="shared" si="401"/>
        <v>-151746</v>
      </c>
      <c r="E1224" s="10">
        <f t="shared" si="402"/>
        <v>975831</v>
      </c>
      <c r="F1224" s="10">
        <f t="shared" si="402"/>
        <v>1795500</v>
      </c>
      <c r="G1224" s="10">
        <f t="shared" si="402"/>
        <v>611315</v>
      </c>
      <c r="H1224" s="11">
        <f t="shared" si="402"/>
        <v>3.2870451749449803E-2</v>
      </c>
      <c r="I1224" s="11">
        <f t="shared" si="402"/>
        <v>2.0481010655961072</v>
      </c>
      <c r="J1224" s="11">
        <f t="shared" si="402"/>
        <v>5.6417023398511734E-3</v>
      </c>
      <c r="K1224" s="27">
        <f t="shared" si="397"/>
        <v>0.28620633916862204</v>
      </c>
    </row>
    <row r="1225" spans="1:11" x14ac:dyDescent="0.2">
      <c r="A1225" s="1" t="str">
        <f t="shared" si="396"/>
        <v>YE Jul-15</v>
      </c>
      <c r="B1225">
        <f t="shared" si="401"/>
        <v>-26</v>
      </c>
      <c r="C1225" s="1">
        <f t="shared" si="401"/>
        <v>-408.25</v>
      </c>
      <c r="D1225" s="1">
        <f t="shared" si="401"/>
        <v>-148274</v>
      </c>
      <c r="E1225" s="10">
        <f t="shared" si="402"/>
        <v>974690</v>
      </c>
      <c r="F1225" s="10">
        <f t="shared" si="402"/>
        <v>1794357</v>
      </c>
      <c r="G1225" s="10">
        <f t="shared" si="402"/>
        <v>667534</v>
      </c>
      <c r="H1225" s="11">
        <f t="shared" si="402"/>
        <v>2.6083560362095248E-2</v>
      </c>
      <c r="I1225" s="11">
        <f t="shared" si="402"/>
        <v>2.0425156821861421</v>
      </c>
      <c r="J1225" s="11">
        <f t="shared" si="402"/>
        <v>5.6562120903165258E-3</v>
      </c>
      <c r="K1225" s="27">
        <f t="shared" si="397"/>
        <v>0.25017973731136323</v>
      </c>
    </row>
    <row r="1226" spans="1:11" x14ac:dyDescent="0.2">
      <c r="A1226" s="1" t="str">
        <f t="shared" ref="A1226:A1260" si="403">A1061</f>
        <v>YE Aug-15</v>
      </c>
      <c r="B1226">
        <f t="shared" si="401"/>
        <v>0</v>
      </c>
      <c r="C1226" s="1">
        <f t="shared" si="401"/>
        <v>-291.33333333334303</v>
      </c>
      <c r="D1226" s="1">
        <f t="shared" si="401"/>
        <v>-104781</v>
      </c>
      <c r="E1226" s="10">
        <f t="shared" si="402"/>
        <v>975484</v>
      </c>
      <c r="F1226" s="10">
        <f t="shared" si="402"/>
        <v>1814708</v>
      </c>
      <c r="G1226" s="10">
        <f t="shared" si="402"/>
        <v>673264</v>
      </c>
      <c r="H1226" s="11">
        <f t="shared" si="402"/>
        <v>2.6461552835192581E-2</v>
      </c>
      <c r="I1226" s="11">
        <f t="shared" si="402"/>
        <v>2.0092000073386558</v>
      </c>
      <c r="J1226" s="11">
        <f t="shared" si="402"/>
        <v>6.5849493377769797E-3</v>
      </c>
      <c r="K1226" s="27">
        <f t="shared" ref="K1226:K1260" si="404">K1061-K1049</f>
        <v>-9.5425264766902274E-2</v>
      </c>
    </row>
    <row r="1227" spans="1:11" x14ac:dyDescent="0.2">
      <c r="A1227" s="1" t="str">
        <f t="shared" si="403"/>
        <v>YE Sep-15</v>
      </c>
      <c r="B1227">
        <f t="shared" si="401"/>
        <v>29</v>
      </c>
      <c r="C1227" s="1">
        <f t="shared" si="401"/>
        <v>-113.58333333334303</v>
      </c>
      <c r="D1227" s="1">
        <f t="shared" si="401"/>
        <v>-40791</v>
      </c>
      <c r="E1227" s="10">
        <f t="shared" si="402"/>
        <v>963745</v>
      </c>
      <c r="F1227" s="10">
        <f t="shared" si="402"/>
        <v>1799285</v>
      </c>
      <c r="G1227" s="10">
        <f t="shared" si="402"/>
        <v>729784</v>
      </c>
      <c r="H1227" s="11">
        <f t="shared" si="402"/>
        <v>1.8810801347116879E-2</v>
      </c>
      <c r="I1227" s="11">
        <f t="shared" si="402"/>
        <v>1.9354365542118899</v>
      </c>
      <c r="J1227" s="11">
        <f t="shared" si="402"/>
        <v>6.7778067680814846E-3</v>
      </c>
      <c r="K1227" s="27">
        <f t="shared" si="404"/>
        <v>-0.45046012819135939</v>
      </c>
    </row>
    <row r="1228" spans="1:11" x14ac:dyDescent="0.2">
      <c r="A1228" s="1" t="str">
        <f t="shared" si="403"/>
        <v>YE Oct-15</v>
      </c>
      <c r="B1228">
        <f t="shared" si="401"/>
        <v>-1</v>
      </c>
      <c r="C1228" s="1">
        <f t="shared" si="401"/>
        <v>-69.666666666656965</v>
      </c>
      <c r="D1228" s="1">
        <f t="shared" si="401"/>
        <v>-24454</v>
      </c>
      <c r="E1228" s="10">
        <f t="shared" ref="E1228:J1237" si="405">IF(OR(E1063="C",E1051="C"),"C",E1063-E1051)</f>
        <v>920282</v>
      </c>
      <c r="F1228" s="10">
        <f t="shared" si="405"/>
        <v>1691799</v>
      </c>
      <c r="G1228" s="10">
        <f t="shared" si="405"/>
        <v>714433</v>
      </c>
      <c r="H1228" s="11">
        <f t="shared" si="405"/>
        <v>1.4316060616204496E-2</v>
      </c>
      <c r="I1228" s="11">
        <f t="shared" si="405"/>
        <v>1.837076720886337</v>
      </c>
      <c r="J1228" s="11">
        <f t="shared" si="405"/>
        <v>5.1262317811138214E-3</v>
      </c>
      <c r="K1228" s="27">
        <f t="shared" si="404"/>
        <v>-8.1707269323985088E-3</v>
      </c>
    </row>
    <row r="1229" spans="1:11" x14ac:dyDescent="0.2">
      <c r="A1229" s="1" t="str">
        <f t="shared" si="403"/>
        <v>YE Nov-15</v>
      </c>
      <c r="B1229">
        <f t="shared" si="401"/>
        <v>7</v>
      </c>
      <c r="C1229" s="1">
        <f t="shared" si="401"/>
        <v>-17.416666666656965</v>
      </c>
      <c r="D1229" s="1">
        <f t="shared" si="401"/>
        <v>-5644</v>
      </c>
      <c r="E1229" s="10">
        <f t="shared" si="405"/>
        <v>917804</v>
      </c>
      <c r="F1229" s="10">
        <f t="shared" si="405"/>
        <v>1661022</v>
      </c>
      <c r="G1229" s="10">
        <f t="shared" si="405"/>
        <v>762037</v>
      </c>
      <c r="H1229" s="11">
        <f t="shared" si="405"/>
        <v>6.9676567396523836E-3</v>
      </c>
      <c r="I1229" s="11">
        <f t="shared" si="405"/>
        <v>1.8176988288561162</v>
      </c>
      <c r="J1229" s="11">
        <f t="shared" si="405"/>
        <v>3.7969812616864829E-3</v>
      </c>
      <c r="K1229" s="27">
        <f t="shared" si="404"/>
        <v>-0.10157855621598344</v>
      </c>
    </row>
    <row r="1230" spans="1:11" x14ac:dyDescent="0.2">
      <c r="A1230" s="1" t="str">
        <f t="shared" si="403"/>
        <v>YE Dec-15</v>
      </c>
      <c r="B1230">
        <f t="shared" si="401"/>
        <v>-11</v>
      </c>
      <c r="C1230" s="1">
        <f t="shared" si="401"/>
        <v>97.75</v>
      </c>
      <c r="D1230" s="1">
        <f t="shared" si="401"/>
        <v>37198</v>
      </c>
      <c r="E1230" s="10">
        <f t="shared" si="405"/>
        <v>894122</v>
      </c>
      <c r="F1230" s="10">
        <f t="shared" si="405"/>
        <v>1642924</v>
      </c>
      <c r="G1230" s="10">
        <f t="shared" si="405"/>
        <v>853094</v>
      </c>
      <c r="H1230" s="11">
        <f t="shared" si="405"/>
        <v>-4.6472989475532245E-3</v>
      </c>
      <c r="I1230" s="11">
        <f t="shared" si="405"/>
        <v>1.7372599054306477</v>
      </c>
      <c r="J1230" s="11">
        <f t="shared" si="405"/>
        <v>4.8019603034650249E-3</v>
      </c>
      <c r="K1230" s="27">
        <f t="shared" si="404"/>
        <v>0.18150358441540959</v>
      </c>
    </row>
    <row r="1231" spans="1:11" x14ac:dyDescent="0.2">
      <c r="A1231" s="1" t="str">
        <f t="shared" si="403"/>
        <v>YE Jan-16</v>
      </c>
      <c r="B1231">
        <f t="shared" si="401"/>
        <v>-17</v>
      </c>
      <c r="C1231" s="1">
        <f t="shared" si="401"/>
        <v>162.5</v>
      </c>
      <c r="D1231" s="1">
        <f t="shared" si="401"/>
        <v>61285</v>
      </c>
      <c r="E1231" s="10">
        <f t="shared" si="405"/>
        <v>947792</v>
      </c>
      <c r="F1231" s="10">
        <f t="shared" si="405"/>
        <v>1752729</v>
      </c>
      <c r="G1231" s="10">
        <f t="shared" si="405"/>
        <v>972596</v>
      </c>
      <c r="H1231" s="11">
        <f t="shared" si="405"/>
        <v>-1.1994047624745097E-2</v>
      </c>
      <c r="I1231" s="11">
        <f t="shared" si="405"/>
        <v>1.8242528699958953</v>
      </c>
      <c r="J1231" s="11">
        <f t="shared" si="405"/>
        <v>5.5475636176647303E-3</v>
      </c>
      <c r="K1231" s="27">
        <f t="shared" si="404"/>
        <v>0.28468866616188393</v>
      </c>
    </row>
    <row r="1232" spans="1:11" x14ac:dyDescent="0.2">
      <c r="A1232" s="1" t="str">
        <f t="shared" si="403"/>
        <v>YE Feb-16</v>
      </c>
      <c r="B1232">
        <f t="shared" si="401"/>
        <v>-19</v>
      </c>
      <c r="C1232" s="1">
        <f t="shared" si="401"/>
        <v>201.16666666665697</v>
      </c>
      <c r="D1232" s="1">
        <f t="shared" si="401"/>
        <v>215114</v>
      </c>
      <c r="E1232" s="10">
        <f t="shared" si="405"/>
        <v>1002599</v>
      </c>
      <c r="F1232" s="10">
        <f t="shared" si="405"/>
        <v>1823876</v>
      </c>
      <c r="G1232" s="10">
        <f t="shared" si="405"/>
        <v>1055763</v>
      </c>
      <c r="H1232" s="11">
        <f t="shared" si="405"/>
        <v>-1.724376123936544E-2</v>
      </c>
      <c r="I1232" s="11">
        <f t="shared" si="405"/>
        <v>1.80589706813997</v>
      </c>
      <c r="J1232" s="11">
        <f t="shared" si="405"/>
        <v>4.2936009583756096E-3</v>
      </c>
      <c r="K1232" s="27">
        <f t="shared" si="404"/>
        <v>0.32462226383364623</v>
      </c>
    </row>
    <row r="1233" spans="1:11" x14ac:dyDescent="0.2">
      <c r="A1233" s="1" t="str">
        <f t="shared" si="403"/>
        <v>YE Mar-16</v>
      </c>
      <c r="B1233">
        <f t="shared" si="401"/>
        <v>-39</v>
      </c>
      <c r="C1233" s="1">
        <f t="shared" si="401"/>
        <v>267.5</v>
      </c>
      <c r="D1233" s="1">
        <f t="shared" si="401"/>
        <v>239790</v>
      </c>
      <c r="E1233" s="10">
        <f t="shared" si="405"/>
        <v>1002370</v>
      </c>
      <c r="F1233" s="10">
        <f t="shared" si="405"/>
        <v>2011814</v>
      </c>
      <c r="G1233" s="10">
        <f t="shared" si="405"/>
        <v>1183501</v>
      </c>
      <c r="H1233" s="11">
        <f t="shared" si="405"/>
        <v>-2.0795275328150176E-2</v>
      </c>
      <c r="I1233" s="11">
        <f t="shared" si="405"/>
        <v>1.7847750855233073</v>
      </c>
      <c r="J1233" s="11">
        <f t="shared" si="405"/>
        <v>1.3078627151868139E-2</v>
      </c>
      <c r="K1233" s="27">
        <f t="shared" si="404"/>
        <v>0.6247237283454723</v>
      </c>
    </row>
    <row r="1234" spans="1:11" x14ac:dyDescent="0.2">
      <c r="A1234" s="1" t="str">
        <f t="shared" si="403"/>
        <v>YE Apr-16</v>
      </c>
      <c r="B1234">
        <f t="shared" si="401"/>
        <v>-27</v>
      </c>
      <c r="C1234" s="1">
        <f t="shared" si="401"/>
        <v>285.75</v>
      </c>
      <c r="D1234" s="1">
        <f t="shared" si="401"/>
        <v>246360</v>
      </c>
      <c r="E1234" s="10">
        <f t="shared" si="405"/>
        <v>1005682</v>
      </c>
      <c r="F1234" s="10">
        <f t="shared" si="405"/>
        <v>2019736</v>
      </c>
      <c r="G1234" s="10">
        <f t="shared" si="405"/>
        <v>1253452</v>
      </c>
      <c r="H1234" s="11">
        <f t="shared" si="405"/>
        <v>-2.8014076324793358E-2</v>
      </c>
      <c r="I1234" s="11">
        <f t="shared" si="405"/>
        <v>1.7861074667149239</v>
      </c>
      <c r="J1234" s="11">
        <f t="shared" si="405"/>
        <v>1.3155530096669033E-2</v>
      </c>
      <c r="K1234" s="27">
        <f t="shared" si="404"/>
        <v>0.46756335813648775</v>
      </c>
    </row>
    <row r="1235" spans="1:11" x14ac:dyDescent="0.2">
      <c r="A1235" s="1" t="str">
        <f t="shared" si="403"/>
        <v>YE May-16</v>
      </c>
      <c r="B1235">
        <f t="shared" si="401"/>
        <v>-15</v>
      </c>
      <c r="C1235" s="1">
        <f t="shared" si="401"/>
        <v>150.58333333334303</v>
      </c>
      <c r="D1235" s="1">
        <f t="shared" si="401"/>
        <v>196078</v>
      </c>
      <c r="E1235" s="10">
        <f t="shared" si="405"/>
        <v>947584</v>
      </c>
      <c r="F1235" s="10">
        <f t="shared" si="405"/>
        <v>1888334</v>
      </c>
      <c r="G1235" s="10">
        <f t="shared" si="405"/>
        <v>1196584</v>
      </c>
      <c r="H1235" s="11">
        <f t="shared" si="405"/>
        <v>-2.8888063767156691E-2</v>
      </c>
      <c r="I1235" s="11">
        <f t="shared" si="405"/>
        <v>1.7127862427444143</v>
      </c>
      <c r="J1235" s="11">
        <f t="shared" si="405"/>
        <v>1.1680913392572823E-2</v>
      </c>
      <c r="K1235" s="27">
        <f t="shared" si="404"/>
        <v>0.26295706335355362</v>
      </c>
    </row>
    <row r="1236" spans="1:11" x14ac:dyDescent="0.2">
      <c r="A1236" s="1" t="str">
        <f t="shared" si="403"/>
        <v>YE Jun-16</v>
      </c>
      <c r="B1236">
        <f t="shared" si="401"/>
        <v>-15</v>
      </c>
      <c r="C1236" s="1">
        <f t="shared" si="401"/>
        <v>-31.5</v>
      </c>
      <c r="D1236" s="1">
        <f t="shared" si="401"/>
        <v>130528</v>
      </c>
      <c r="E1236" s="10">
        <f t="shared" si="405"/>
        <v>987037</v>
      </c>
      <c r="F1236" s="10">
        <f t="shared" si="405"/>
        <v>2059825</v>
      </c>
      <c r="G1236" s="10">
        <f t="shared" si="405"/>
        <v>1317161</v>
      </c>
      <c r="H1236" s="11">
        <f t="shared" si="405"/>
        <v>-3.2571035110899205E-2</v>
      </c>
      <c r="I1236" s="11">
        <f t="shared" si="405"/>
        <v>1.844171747184987</v>
      </c>
      <c r="J1236" s="11">
        <f t="shared" si="405"/>
        <v>1.6495934853904881E-2</v>
      </c>
      <c r="K1236" s="27">
        <f t="shared" si="404"/>
        <v>0.21047811496436708</v>
      </c>
    </row>
    <row r="1237" spans="1:11" x14ac:dyDescent="0.2">
      <c r="A1237" s="1" t="str">
        <f t="shared" si="403"/>
        <v>YE Jul-16</v>
      </c>
      <c r="B1237">
        <f t="shared" si="401"/>
        <v>-16</v>
      </c>
      <c r="C1237" s="1">
        <f t="shared" si="401"/>
        <v>-166.5</v>
      </c>
      <c r="D1237" s="1">
        <f t="shared" si="401"/>
        <v>80308</v>
      </c>
      <c r="E1237" s="10">
        <f t="shared" si="405"/>
        <v>1008842</v>
      </c>
      <c r="F1237" s="10">
        <f t="shared" si="405"/>
        <v>2134722</v>
      </c>
      <c r="G1237" s="10">
        <f t="shared" si="405"/>
        <v>1356957</v>
      </c>
      <c r="H1237" s="11">
        <f t="shared" si="405"/>
        <v>-3.2663112648298354E-2</v>
      </c>
      <c r="I1237" s="11">
        <f t="shared" si="405"/>
        <v>1.9285054395976999</v>
      </c>
      <c r="J1237" s="11">
        <f t="shared" si="405"/>
        <v>1.8150792482210854E-2</v>
      </c>
      <c r="K1237" s="27">
        <f t="shared" si="404"/>
        <v>0.18397550836461818</v>
      </c>
    </row>
    <row r="1238" spans="1:11" x14ac:dyDescent="0.2">
      <c r="A1238" s="1" t="str">
        <f t="shared" si="403"/>
        <v>YE Aug-16</v>
      </c>
      <c r="B1238">
        <f t="shared" ref="B1238:D1260" si="406">B1073-B1061</f>
        <v>-17</v>
      </c>
      <c r="C1238" s="1">
        <f t="shared" si="406"/>
        <v>-370.91666666665697</v>
      </c>
      <c r="D1238" s="1">
        <f t="shared" si="406"/>
        <v>4265</v>
      </c>
      <c r="E1238" s="10">
        <f t="shared" ref="E1238:J1260" si="407">IF(OR(E1073="C",E1061="C"),"C",E1073-E1061)</f>
        <v>1034730</v>
      </c>
      <c r="F1238" s="10">
        <f t="shared" si="407"/>
        <v>2191176</v>
      </c>
      <c r="G1238" s="10">
        <f t="shared" si="407"/>
        <v>1425500</v>
      </c>
      <c r="H1238" s="11">
        <f t="shared" si="407"/>
        <v>-3.7077490610547326E-2</v>
      </c>
      <c r="I1238" s="11">
        <f t="shared" si="407"/>
        <v>2.042251605701594</v>
      </c>
      <c r="J1238" s="11">
        <f t="shared" si="407"/>
        <v>1.860941580544484E-2</v>
      </c>
      <c r="K1238" s="27">
        <f t="shared" si="404"/>
        <v>0.13199688679616628</v>
      </c>
    </row>
    <row r="1239" spans="1:11" x14ac:dyDescent="0.2">
      <c r="A1239" s="1" t="str">
        <f t="shared" si="403"/>
        <v>YE Sep-16</v>
      </c>
      <c r="B1239">
        <f t="shared" si="406"/>
        <v>-72</v>
      </c>
      <c r="C1239" s="1">
        <f t="shared" si="406"/>
        <v>-570.33333333334303</v>
      </c>
      <c r="D1239" s="1">
        <f t="shared" si="406"/>
        <v>-67525</v>
      </c>
      <c r="E1239" s="10">
        <f t="shared" si="407"/>
        <v>1047135</v>
      </c>
      <c r="F1239" s="10">
        <f t="shared" si="407"/>
        <v>2226461</v>
      </c>
      <c r="G1239" s="10">
        <f t="shared" si="407"/>
        <v>1467492</v>
      </c>
      <c r="H1239" s="11">
        <f t="shared" si="407"/>
        <v>-3.9326561504380964E-2</v>
      </c>
      <c r="I1239" s="11">
        <f t="shared" si="407"/>
        <v>2.1262066450756691</v>
      </c>
      <c r="J1239" s="11">
        <f t="shared" si="407"/>
        <v>1.9153135743285477E-2</v>
      </c>
      <c r="K1239" s="27">
        <f t="shared" si="404"/>
        <v>0.85555931184734391</v>
      </c>
    </row>
    <row r="1240" spans="1:11" x14ac:dyDescent="0.2">
      <c r="A1240" s="1" t="str">
        <f t="shared" si="403"/>
        <v>YE Oct-16</v>
      </c>
      <c r="B1240">
        <f t="shared" si="406"/>
        <v>-60</v>
      </c>
      <c r="C1240" s="1">
        <f t="shared" si="406"/>
        <v>-684.41666666665697</v>
      </c>
      <c r="D1240" s="1">
        <f t="shared" si="406"/>
        <v>-109964</v>
      </c>
      <c r="E1240" s="10">
        <f t="shared" si="407"/>
        <v>1074167</v>
      </c>
      <c r="F1240" s="10">
        <f t="shared" si="407"/>
        <v>2316854</v>
      </c>
      <c r="G1240" s="10">
        <f t="shared" si="407"/>
        <v>1489290</v>
      </c>
      <c r="H1240" s="11">
        <f t="shared" si="407"/>
        <v>-3.6621581276311765E-2</v>
      </c>
      <c r="I1240" s="11">
        <f t="shared" si="407"/>
        <v>2.2161366829359181</v>
      </c>
      <c r="J1240" s="11">
        <f t="shared" si="407"/>
        <v>2.1097181067429194E-2</v>
      </c>
      <c r="K1240" s="27">
        <f t="shared" si="404"/>
        <v>0.62448088478286934</v>
      </c>
    </row>
    <row r="1241" spans="1:11" x14ac:dyDescent="0.2">
      <c r="A1241" s="1" t="str">
        <f t="shared" si="403"/>
        <v>YE Nov-16</v>
      </c>
      <c r="B1241">
        <f t="shared" si="406"/>
        <v>-77</v>
      </c>
      <c r="C1241" s="1">
        <f t="shared" si="406"/>
        <v>-745.25</v>
      </c>
      <c r="D1241" s="1">
        <f t="shared" si="406"/>
        <v>-131864</v>
      </c>
      <c r="E1241" s="10">
        <f t="shared" si="407"/>
        <v>1063746</v>
      </c>
      <c r="F1241" s="10">
        <f t="shared" si="407"/>
        <v>2339192</v>
      </c>
      <c r="G1241" s="10">
        <f t="shared" si="407"/>
        <v>1483856</v>
      </c>
      <c r="H1241" s="11">
        <f t="shared" si="407"/>
        <v>-3.4428400757274158E-2</v>
      </c>
      <c r="I1241" s="11">
        <f t="shared" si="407"/>
        <v>2.214781356767908</v>
      </c>
      <c r="J1241" s="11">
        <f t="shared" si="407"/>
        <v>2.2889170986653218E-2</v>
      </c>
      <c r="K1241" s="27">
        <f t="shared" si="404"/>
        <v>0.84083663204829406</v>
      </c>
    </row>
    <row r="1242" spans="1:11" x14ac:dyDescent="0.2">
      <c r="A1242" s="1" t="str">
        <f t="shared" si="403"/>
        <v>YE Dec-16</v>
      </c>
      <c r="B1242">
        <f t="shared" si="406"/>
        <v>-86</v>
      </c>
      <c r="C1242" s="1">
        <f t="shared" si="406"/>
        <v>-940.08333333331393</v>
      </c>
      <c r="D1242" s="1">
        <f t="shared" si="406"/>
        <v>-204342</v>
      </c>
      <c r="E1242" s="10">
        <f t="shared" si="407"/>
        <v>1013388</v>
      </c>
      <c r="F1242" s="10">
        <f t="shared" si="407"/>
        <v>2247020</v>
      </c>
      <c r="G1242" s="10">
        <f t="shared" si="407"/>
        <v>1413083</v>
      </c>
      <c r="H1242" s="11">
        <f t="shared" si="407"/>
        <v>-3.1287213350936094E-2</v>
      </c>
      <c r="I1242" s="11">
        <f t="shared" si="407"/>
        <v>2.1779838677300489</v>
      </c>
      <c r="J1242" s="11">
        <f t="shared" si="407"/>
        <v>2.2489224781267581E-2</v>
      </c>
      <c r="K1242" s="27">
        <f t="shared" si="404"/>
        <v>0.9118525986291246</v>
      </c>
    </row>
    <row r="1243" spans="1:11" x14ac:dyDescent="0.2">
      <c r="A1243" s="1" t="str">
        <f t="shared" si="403"/>
        <v>YE Jan-17</v>
      </c>
      <c r="B1243">
        <f t="shared" si="406"/>
        <v>-67</v>
      </c>
      <c r="C1243" s="1">
        <f t="shared" si="406"/>
        <v>-1036.5</v>
      </c>
      <c r="D1243" s="1">
        <f t="shared" si="406"/>
        <v>-240209</v>
      </c>
      <c r="E1243" s="10">
        <f t="shared" si="407"/>
        <v>907134</v>
      </c>
      <c r="F1243" s="10">
        <f t="shared" si="407"/>
        <v>2024643</v>
      </c>
      <c r="G1243" s="10">
        <f t="shared" si="407"/>
        <v>1263291</v>
      </c>
      <c r="H1243" s="11">
        <f t="shared" si="407"/>
        <v>-2.6768416461351308E-2</v>
      </c>
      <c r="I1243" s="11">
        <f t="shared" si="407"/>
        <v>1.9995195880682388</v>
      </c>
      <c r="J1243" s="11">
        <f t="shared" si="407"/>
        <v>2.0633898701769571E-2</v>
      </c>
      <c r="K1243" s="27">
        <f t="shared" si="404"/>
        <v>0.61162694985705457</v>
      </c>
    </row>
    <row r="1244" spans="1:11" x14ac:dyDescent="0.2">
      <c r="A1244" s="1" t="str">
        <f t="shared" si="403"/>
        <v>YE Feb-17</v>
      </c>
      <c r="B1244">
        <f t="shared" si="406"/>
        <v>-63</v>
      </c>
      <c r="C1244" s="1">
        <f t="shared" si="406"/>
        <v>-1060.0833333333139</v>
      </c>
      <c r="D1244" s="1">
        <f t="shared" si="406"/>
        <v>-529807</v>
      </c>
      <c r="E1244" s="10">
        <f t="shared" si="407"/>
        <v>762586</v>
      </c>
      <c r="F1244" s="10">
        <f t="shared" si="407"/>
        <v>1747382</v>
      </c>
      <c r="G1244" s="10">
        <f t="shared" si="407"/>
        <v>1046662</v>
      </c>
      <c r="H1244" s="11">
        <f t="shared" si="407"/>
        <v>-1.8377859981188127E-2</v>
      </c>
      <c r="I1244" s="11">
        <f t="shared" si="407"/>
        <v>1.9600209919833276</v>
      </c>
      <c r="J1244" s="11">
        <f t="shared" si="407"/>
        <v>1.9373484303454758E-2</v>
      </c>
      <c r="K1244" s="27">
        <f t="shared" si="404"/>
        <v>0.54805975454861766</v>
      </c>
    </row>
    <row r="1245" spans="1:11" x14ac:dyDescent="0.2">
      <c r="A1245" s="1" t="str">
        <f t="shared" si="403"/>
        <v>YE Mar-17</v>
      </c>
      <c r="B1245">
        <f t="shared" si="406"/>
        <v>-47</v>
      </c>
      <c r="C1245" s="1">
        <f t="shared" si="406"/>
        <v>-1099.833333333343</v>
      </c>
      <c r="D1245" s="1">
        <f t="shared" si="406"/>
        <v>-544594</v>
      </c>
      <c r="E1245" s="10">
        <f t="shared" si="407"/>
        <v>650622</v>
      </c>
      <c r="F1245" s="10">
        <f t="shared" si="407"/>
        <v>1189724</v>
      </c>
      <c r="G1245" s="10">
        <f t="shared" si="407"/>
        <v>754265</v>
      </c>
      <c r="H1245" s="11">
        <f t="shared" si="407"/>
        <v>-1.6708628313199636E-2</v>
      </c>
      <c r="I1245" s="11">
        <f t="shared" si="407"/>
        <v>1.7533439094764702</v>
      </c>
      <c r="J1245" s="11">
        <f t="shared" si="407"/>
        <v>2.582111476265414E-3</v>
      </c>
      <c r="K1245" s="27">
        <f t="shared" si="404"/>
        <v>0.31441672024264733</v>
      </c>
    </row>
    <row r="1246" spans="1:11" x14ac:dyDescent="0.2">
      <c r="A1246" s="1" t="str">
        <f t="shared" si="403"/>
        <v>YE Apr-17</v>
      </c>
      <c r="B1246">
        <f t="shared" si="406"/>
        <v>-37</v>
      </c>
      <c r="C1246" s="1">
        <f t="shared" si="406"/>
        <v>-1027.166666666657</v>
      </c>
      <c r="D1246" s="1">
        <f t="shared" si="406"/>
        <v>-518434</v>
      </c>
      <c r="E1246" s="10">
        <f t="shared" si="407"/>
        <v>668622</v>
      </c>
      <c r="F1246" s="10">
        <f t="shared" si="407"/>
        <v>1296681</v>
      </c>
      <c r="G1246" s="10">
        <f t="shared" si="407"/>
        <v>743495</v>
      </c>
      <c r="H1246" s="11">
        <f t="shared" si="407"/>
        <v>-9.8245471545486129E-3</v>
      </c>
      <c r="I1246" s="11">
        <f t="shared" si="407"/>
        <v>1.7687179773614048</v>
      </c>
      <c r="J1246" s="11">
        <f t="shared" si="407"/>
        <v>5.9989522969086106E-3</v>
      </c>
      <c r="K1246" s="27">
        <f t="shared" si="404"/>
        <v>0.19615834697060563</v>
      </c>
    </row>
    <row r="1247" spans="1:11" x14ac:dyDescent="0.2">
      <c r="A1247" s="1" t="str">
        <f t="shared" si="403"/>
        <v>YE May-17</v>
      </c>
      <c r="B1247">
        <f t="shared" si="406"/>
        <v>-61</v>
      </c>
      <c r="C1247" s="1">
        <f t="shared" si="406"/>
        <v>-913.41666666668607</v>
      </c>
      <c r="D1247" s="1">
        <f t="shared" si="406"/>
        <v>-476119</v>
      </c>
      <c r="E1247" s="10">
        <f t="shared" si="407"/>
        <v>750628</v>
      </c>
      <c r="F1247" s="10">
        <f t="shared" si="407"/>
        <v>1476533</v>
      </c>
      <c r="G1247" s="10">
        <f t="shared" si="407"/>
        <v>819007</v>
      </c>
      <c r="H1247" s="11">
        <f t="shared" si="407"/>
        <v>-8.2827350280743062E-3</v>
      </c>
      <c r="I1247" s="11">
        <f t="shared" si="407"/>
        <v>1.8970365813821957</v>
      </c>
      <c r="J1247" s="11">
        <f t="shared" si="407"/>
        <v>7.6759988597794315E-3</v>
      </c>
      <c r="K1247" s="27">
        <f t="shared" si="404"/>
        <v>0.59450085913619688</v>
      </c>
    </row>
    <row r="1248" spans="1:11" x14ac:dyDescent="0.2">
      <c r="A1248" s="1" t="str">
        <f t="shared" si="403"/>
        <v>YE Jun-17</v>
      </c>
      <c r="B1248">
        <f t="shared" si="406"/>
        <v>-16</v>
      </c>
      <c r="C1248" s="1">
        <f t="shared" si="406"/>
        <v>-822</v>
      </c>
      <c r="D1248" s="1">
        <f t="shared" si="406"/>
        <v>-443209</v>
      </c>
      <c r="E1248" s="10">
        <f t="shared" si="407"/>
        <v>734839</v>
      </c>
      <c r="F1248" s="10">
        <f t="shared" si="407"/>
        <v>1392551</v>
      </c>
      <c r="G1248" s="10">
        <f t="shared" si="407"/>
        <v>734372</v>
      </c>
      <c r="H1248" s="11">
        <f t="shared" si="407"/>
        <v>-3.7672258358096844E-3</v>
      </c>
      <c r="I1248" s="11">
        <f t="shared" si="407"/>
        <v>1.8396159790811168</v>
      </c>
      <c r="J1248" s="11">
        <f t="shared" si="407"/>
        <v>5.0061923690423171E-3</v>
      </c>
      <c r="K1248" s="27">
        <f t="shared" si="404"/>
        <v>-3.2289284556746622E-2</v>
      </c>
    </row>
    <row r="1249" spans="1:11" x14ac:dyDescent="0.2">
      <c r="A1249" s="1" t="str">
        <f t="shared" si="403"/>
        <v>YE Jul-17</v>
      </c>
      <c r="B1249">
        <f t="shared" si="406"/>
        <v>-72</v>
      </c>
      <c r="C1249" s="1">
        <f t="shared" si="406"/>
        <v>-838.75</v>
      </c>
      <c r="D1249" s="1">
        <f t="shared" si="406"/>
        <v>-449440</v>
      </c>
      <c r="E1249" s="10">
        <f t="shared" si="407"/>
        <v>683705</v>
      </c>
      <c r="F1249" s="10">
        <f t="shared" si="407"/>
        <v>1260908</v>
      </c>
      <c r="G1249" s="10">
        <f t="shared" si="407"/>
        <v>673643</v>
      </c>
      <c r="H1249" s="11">
        <f t="shared" si="407"/>
        <v>-4.2613063224423708E-3</v>
      </c>
      <c r="I1249" s="11">
        <f t="shared" si="407"/>
        <v>1.7456974227397879</v>
      </c>
      <c r="J1249" s="11">
        <f t="shared" si="407"/>
        <v>3.0372797304230037E-3</v>
      </c>
      <c r="K1249" s="27">
        <f t="shared" si="404"/>
        <v>0.82227761680879752</v>
      </c>
    </row>
    <row r="1250" spans="1:11" x14ac:dyDescent="0.2">
      <c r="A1250" s="1" t="str">
        <f t="shared" si="403"/>
        <v>YE Aug-17</v>
      </c>
      <c r="B1250">
        <f t="shared" si="406"/>
        <v>-82</v>
      </c>
      <c r="C1250" s="1">
        <f t="shared" si="406"/>
        <v>-868.5</v>
      </c>
      <c r="D1250" s="1">
        <f t="shared" si="406"/>
        <v>-460507</v>
      </c>
      <c r="E1250" s="10">
        <f t="shared" si="407"/>
        <v>613756</v>
      </c>
      <c r="F1250" s="10">
        <f t="shared" si="407"/>
        <v>1104221</v>
      </c>
      <c r="G1250" s="10">
        <f t="shared" si="407"/>
        <v>612826</v>
      </c>
      <c r="H1250" s="11">
        <f t="shared" si="407"/>
        <v>-6.0099283263079784E-3</v>
      </c>
      <c r="I1250" s="11">
        <f t="shared" si="407"/>
        <v>1.6186817770826991</v>
      </c>
      <c r="J1250" s="11">
        <f t="shared" si="407"/>
        <v>1.4604082244458194E-3</v>
      </c>
      <c r="K1250" s="27">
        <f t="shared" si="404"/>
        <v>0.9696833662937081</v>
      </c>
    </row>
    <row r="1251" spans="1:11" x14ac:dyDescent="0.2">
      <c r="A1251" s="1" t="str">
        <f t="shared" si="403"/>
        <v>YE Sep-17</v>
      </c>
      <c r="B1251">
        <f t="shared" si="406"/>
        <v>-65</v>
      </c>
      <c r="C1251" s="1">
        <f t="shared" si="406"/>
        <v>-895.08333333331393</v>
      </c>
      <c r="D1251" s="1">
        <f t="shared" si="406"/>
        <v>-470077</v>
      </c>
      <c r="E1251" s="10">
        <f t="shared" si="407"/>
        <v>535413</v>
      </c>
      <c r="F1251" s="10">
        <f t="shared" si="407"/>
        <v>982008</v>
      </c>
      <c r="G1251" s="10">
        <f t="shared" si="407"/>
        <v>490572</v>
      </c>
      <c r="H1251" s="11">
        <f t="shared" si="407"/>
        <v>2.9150870297667275E-4</v>
      </c>
      <c r="I1251" s="11">
        <f t="shared" si="407"/>
        <v>1.4734414639721436</v>
      </c>
      <c r="J1251" s="11">
        <f t="shared" si="407"/>
        <v>2.0873462761665795E-3</v>
      </c>
      <c r="K1251" s="27">
        <f t="shared" si="404"/>
        <v>0.68076623711996831</v>
      </c>
    </row>
    <row r="1252" spans="1:11" x14ac:dyDescent="0.2">
      <c r="A1252" s="1" t="str">
        <f t="shared" si="403"/>
        <v>YE Oct-17</v>
      </c>
      <c r="B1252">
        <f t="shared" si="406"/>
        <v>-69</v>
      </c>
      <c r="C1252" s="1">
        <f t="shared" si="406"/>
        <v>-592.75</v>
      </c>
      <c r="D1252" s="1">
        <f t="shared" si="406"/>
        <v>-357609</v>
      </c>
      <c r="E1252" s="10">
        <f t="shared" si="407"/>
        <v>528459</v>
      </c>
      <c r="F1252" s="10">
        <f t="shared" si="407"/>
        <v>954168</v>
      </c>
      <c r="G1252" s="10">
        <f t="shared" si="407"/>
        <v>499267</v>
      </c>
      <c r="H1252" s="11">
        <f t="shared" si="407"/>
        <v>-2.0245953421187401E-3</v>
      </c>
      <c r="I1252" s="11">
        <f t="shared" si="407"/>
        <v>1.3622575312588339</v>
      </c>
      <c r="J1252" s="11">
        <f t="shared" si="407"/>
        <v>1.3394316464152567E-3</v>
      </c>
      <c r="K1252" s="27">
        <f t="shared" si="404"/>
        <v>0.81255134181747479</v>
      </c>
    </row>
    <row r="1253" spans="1:11" x14ac:dyDescent="0.2">
      <c r="A1253" s="1" t="str">
        <f t="shared" si="403"/>
        <v>YE Nov-17</v>
      </c>
      <c r="B1253">
        <f t="shared" si="406"/>
        <v>-52</v>
      </c>
      <c r="C1253" s="1">
        <f t="shared" si="406"/>
        <v>-511</v>
      </c>
      <c r="D1253" s="1">
        <f t="shared" si="406"/>
        <v>-328179</v>
      </c>
      <c r="E1253" s="10">
        <f t="shared" si="407"/>
        <v>523849</v>
      </c>
      <c r="F1253" s="10">
        <f t="shared" si="407"/>
        <v>936622</v>
      </c>
      <c r="G1253" s="10">
        <f t="shared" si="407"/>
        <v>469717</v>
      </c>
      <c r="H1253" s="11">
        <f t="shared" si="407"/>
        <v>1.0784985971667993E-4</v>
      </c>
      <c r="I1253" s="11">
        <f t="shared" si="407"/>
        <v>1.3286181658518217</v>
      </c>
      <c r="J1253" s="11">
        <f t="shared" si="407"/>
        <v>8.8198955098151011E-4</v>
      </c>
      <c r="K1253" s="27">
        <f t="shared" si="404"/>
        <v>0.58930408023293523</v>
      </c>
    </row>
    <row r="1254" spans="1:11" x14ac:dyDescent="0.2">
      <c r="A1254" s="1" t="str">
        <f t="shared" si="403"/>
        <v>YE Dec-17</v>
      </c>
      <c r="B1254">
        <f t="shared" si="406"/>
        <v>-19</v>
      </c>
      <c r="C1254" s="1">
        <f t="shared" si="406"/>
        <v>-224.5</v>
      </c>
      <c r="D1254" s="1">
        <f t="shared" si="406"/>
        <v>-221601</v>
      </c>
      <c r="E1254" s="10">
        <f t="shared" si="407"/>
        <v>545318</v>
      </c>
      <c r="F1254" s="10">
        <f t="shared" si="407"/>
        <v>963531</v>
      </c>
      <c r="G1254" s="10">
        <f t="shared" si="407"/>
        <v>418111</v>
      </c>
      <c r="H1254" s="11">
        <f t="shared" si="407"/>
        <v>6.6931960063698615E-3</v>
      </c>
      <c r="I1254" s="11">
        <f t="shared" si="407"/>
        <v>1.2788953963648879</v>
      </c>
      <c r="J1254" s="11">
        <f t="shared" si="407"/>
        <v>3.5641602958214058E-4</v>
      </c>
      <c r="K1254" s="27">
        <f t="shared" si="404"/>
        <v>0.20287134060160383</v>
      </c>
    </row>
    <row r="1255" spans="1:11" x14ac:dyDescent="0.2">
      <c r="A1255" s="1" t="str">
        <f t="shared" si="403"/>
        <v>YE Jan-18</v>
      </c>
      <c r="B1255">
        <f t="shared" si="406"/>
        <v>-34</v>
      </c>
      <c r="C1255" s="1">
        <f t="shared" si="406"/>
        <v>-87.333333333343035</v>
      </c>
      <c r="D1255" s="1">
        <f t="shared" si="406"/>
        <v>-170575</v>
      </c>
      <c r="E1255" s="10">
        <f t="shared" si="407"/>
        <v>582759</v>
      </c>
      <c r="F1255" s="10">
        <f t="shared" si="407"/>
        <v>977632</v>
      </c>
      <c r="G1255" s="10">
        <f t="shared" si="407"/>
        <v>382766</v>
      </c>
      <c r="H1255" s="11">
        <f t="shared" si="407"/>
        <v>1.0969729689162655E-2</v>
      </c>
      <c r="I1255" s="11">
        <f t="shared" si="407"/>
        <v>1.3091864989539417</v>
      </c>
      <c r="J1255" s="11">
        <f t="shared" si="407"/>
        <v>-1.9182533878374652E-3</v>
      </c>
      <c r="K1255" s="27">
        <f t="shared" si="404"/>
        <v>0.46362203665242419</v>
      </c>
    </row>
    <row r="1256" spans="1:11" x14ac:dyDescent="0.2">
      <c r="A1256" s="1" t="str">
        <f t="shared" si="403"/>
        <v>YE Feb-18</v>
      </c>
      <c r="B1256">
        <f t="shared" si="406"/>
        <v>-35</v>
      </c>
      <c r="C1256" s="1">
        <f t="shared" si="406"/>
        <v>-5.3333333333430346</v>
      </c>
      <c r="D1256" s="1">
        <f t="shared" si="406"/>
        <v>-2186</v>
      </c>
      <c r="E1256" s="10">
        <f t="shared" si="407"/>
        <v>615692</v>
      </c>
      <c r="F1256" s="10">
        <f t="shared" si="407"/>
        <v>1075835</v>
      </c>
      <c r="G1256" s="10">
        <f t="shared" si="407"/>
        <v>519293</v>
      </c>
      <c r="H1256" s="11">
        <f t="shared" si="407"/>
        <v>2.1094601104931776E-3</v>
      </c>
      <c r="I1256" s="11">
        <f t="shared" si="407"/>
        <v>1.2279835582620109</v>
      </c>
      <c r="J1256" s="11">
        <f t="shared" si="407"/>
        <v>-1.2278375226504323E-4</v>
      </c>
      <c r="K1256" s="27">
        <f t="shared" si="404"/>
        <v>0.5044908989022332</v>
      </c>
    </row>
    <row r="1257" spans="1:11" x14ac:dyDescent="0.2">
      <c r="A1257" s="1" t="str">
        <f t="shared" si="403"/>
        <v>YE Mar-18</v>
      </c>
      <c r="B1257">
        <f t="shared" si="406"/>
        <v>-33</v>
      </c>
      <c r="C1257" s="1">
        <f t="shared" si="406"/>
        <v>133.83333333334303</v>
      </c>
      <c r="D1257" s="1">
        <f t="shared" si="406"/>
        <v>49584</v>
      </c>
      <c r="E1257" s="10">
        <f t="shared" si="407"/>
        <v>673182</v>
      </c>
      <c r="F1257" s="10">
        <f t="shared" si="407"/>
        <v>1508050</v>
      </c>
      <c r="G1257" s="10">
        <f t="shared" si="407"/>
        <v>716263</v>
      </c>
      <c r="H1257" s="11">
        <f t="shared" si="407"/>
        <v>4.1774860210574971E-3</v>
      </c>
      <c r="I1257" s="11">
        <f t="shared" si="407"/>
        <v>1.2964700060124628</v>
      </c>
      <c r="J1257" s="11">
        <f t="shared" si="407"/>
        <v>1.4718875601738901E-2</v>
      </c>
      <c r="K1257" s="27">
        <f t="shared" si="404"/>
        <v>0.52233351028066011</v>
      </c>
    </row>
    <row r="1258" spans="1:11" x14ac:dyDescent="0.2">
      <c r="A1258" s="1" t="str">
        <f t="shared" si="403"/>
        <v>YE Apr-18</v>
      </c>
      <c r="B1258">
        <f t="shared" si="406"/>
        <v>-43</v>
      </c>
      <c r="C1258" s="1">
        <f t="shared" si="406"/>
        <v>128.91666666665697</v>
      </c>
      <c r="D1258" s="1">
        <f t="shared" si="406"/>
        <v>47814</v>
      </c>
      <c r="E1258" s="10">
        <f t="shared" si="407"/>
        <v>561707</v>
      </c>
      <c r="F1258" s="10">
        <f t="shared" si="407"/>
        <v>1253532</v>
      </c>
      <c r="G1258" s="10">
        <f t="shared" si="407"/>
        <v>628954</v>
      </c>
      <c r="H1258" s="11">
        <f t="shared" si="407"/>
        <v>7.3447130050308118E-5</v>
      </c>
      <c r="I1258" s="11">
        <f t="shared" si="407"/>
        <v>1.075946149542844</v>
      </c>
      <c r="J1258" s="11">
        <f t="shared" si="407"/>
        <v>1.2005406971776988E-2</v>
      </c>
      <c r="K1258" s="27">
        <f t="shared" si="404"/>
        <v>0.66674016649236734</v>
      </c>
    </row>
    <row r="1259" spans="1:11" x14ac:dyDescent="0.2">
      <c r="A1259" s="1" t="str">
        <f t="shared" si="403"/>
        <v>YE May-18</v>
      </c>
      <c r="B1259">
        <f t="shared" si="406"/>
        <v>-14</v>
      </c>
      <c r="C1259" s="1">
        <f t="shared" si="406"/>
        <v>230.5</v>
      </c>
      <c r="D1259" s="1">
        <f t="shared" si="406"/>
        <v>85603</v>
      </c>
      <c r="E1259" s="10">
        <f t="shared" si="407"/>
        <v>510378</v>
      </c>
      <c r="F1259" s="10">
        <f t="shared" si="407"/>
        <v>1122710</v>
      </c>
      <c r="G1259" s="10">
        <f t="shared" si="407"/>
        <v>576521</v>
      </c>
      <c r="H1259" s="11">
        <f t="shared" si="407"/>
        <v>-1.2712708319269073E-3</v>
      </c>
      <c r="I1259" s="11">
        <f t="shared" si="407"/>
        <v>0.93970991213237909</v>
      </c>
      <c r="J1259" s="11">
        <f t="shared" si="407"/>
        <v>1.0157089294958954E-2</v>
      </c>
      <c r="K1259" s="27">
        <f t="shared" si="404"/>
        <v>0.28517790055616388</v>
      </c>
    </row>
    <row r="1260" spans="1:11" x14ac:dyDescent="0.2">
      <c r="A1260" s="1" t="str">
        <f t="shared" si="403"/>
        <v>YE Jun-18</v>
      </c>
      <c r="B1260">
        <f t="shared" si="406"/>
        <v>-75</v>
      </c>
      <c r="C1260" s="1">
        <f t="shared" si="406"/>
        <v>203</v>
      </c>
      <c r="D1260" s="1">
        <f t="shared" si="406"/>
        <v>75703</v>
      </c>
      <c r="E1260" s="10">
        <f t="shared" si="407"/>
        <v>410198</v>
      </c>
      <c r="F1260" s="10">
        <f t="shared" si="407"/>
        <v>935289</v>
      </c>
      <c r="G1260" s="10">
        <f t="shared" si="407"/>
        <v>520401</v>
      </c>
      <c r="H1260" s="11">
        <f t="shared" si="407"/>
        <v>-5.0696921296260467E-3</v>
      </c>
      <c r="I1260" s="11">
        <f t="shared" si="407"/>
        <v>0.74909051429258966</v>
      </c>
      <c r="J1260" s="11">
        <f t="shared" si="407"/>
        <v>9.6132564600179826E-3</v>
      </c>
      <c r="K1260" s="27">
        <f t="shared" si="404"/>
        <v>1.2106222812198553</v>
      </c>
    </row>
    <row r="1262" spans="1:11" x14ac:dyDescent="0.2">
      <c r="A1262" s="14" t="s">
        <v>16</v>
      </c>
      <c r="H1262" s="1"/>
    </row>
    <row r="1263" spans="1:11" x14ac:dyDescent="0.2">
      <c r="A1263" s="1" t="str">
        <f t="shared" ref="A1263:A1294" si="408">TEXT(A933,"mmm-yy")</f>
        <v>YE Dec-04</v>
      </c>
      <c r="B1263" s="19">
        <f t="shared" ref="B1263:D1282" si="409">B933/B921-1</f>
        <v>4.2610754142712315E-2</v>
      </c>
      <c r="C1263" s="19">
        <f t="shared" si="409"/>
        <v>3.7084596520362334E-2</v>
      </c>
      <c r="D1263" s="19">
        <f t="shared" si="409"/>
        <v>4.0064952505402207E-2</v>
      </c>
      <c r="E1263" s="21">
        <f t="shared" ref="E1263:J1272" si="410">IF(OR(E933="C",E921="C"),"C",E933/E921-1)</f>
        <v>5.5033306970041052E-2</v>
      </c>
      <c r="F1263" s="21">
        <f t="shared" si="410"/>
        <v>4.7445691992081152E-2</v>
      </c>
      <c r="G1263" s="21">
        <f t="shared" si="410"/>
        <v>5.9606479157731762E-2</v>
      </c>
      <c r="H1263" s="21">
        <f t="shared" si="410"/>
        <v>-1.1476701402691636E-2</v>
      </c>
      <c r="I1263" s="21">
        <f t="shared" si="410"/>
        <v>1.4391749696575751E-2</v>
      </c>
      <c r="J1263" s="21">
        <f t="shared" si="410"/>
        <v>-7.1918250616666013E-3</v>
      </c>
      <c r="K1263" s="19">
        <f t="shared" ref="K1263:K1294" si="411">K933/K921-1</f>
        <v>-5.3003075216635498E-3</v>
      </c>
    </row>
    <row r="1264" spans="1:11" x14ac:dyDescent="0.2">
      <c r="A1264" s="1" t="str">
        <f t="shared" si="408"/>
        <v>YE Jan-05</v>
      </c>
      <c r="B1264" s="19">
        <f t="shared" si="409"/>
        <v>4.6179966044142651E-2</v>
      </c>
      <c r="C1264" s="19">
        <f t="shared" si="409"/>
        <v>3.9058039142757739E-2</v>
      </c>
      <c r="D1264" s="19">
        <f t="shared" si="409"/>
        <v>4.2072693985679921E-2</v>
      </c>
      <c r="E1264" s="21">
        <f t="shared" si="410"/>
        <v>5.4930314819322534E-2</v>
      </c>
      <c r="F1264" s="21">
        <f t="shared" si="410"/>
        <v>4.5979004226625264E-2</v>
      </c>
      <c r="G1264" s="21">
        <f t="shared" si="410"/>
        <v>6.2507476075590374E-2</v>
      </c>
      <c r="H1264" s="21">
        <f t="shared" si="410"/>
        <v>-1.5556099341544005E-2</v>
      </c>
      <c r="I1264" s="21">
        <f t="shared" si="410"/>
        <v>1.2338506620363621E-2</v>
      </c>
      <c r="J1264" s="21">
        <f t="shared" si="410"/>
        <v>-8.4852150582384045E-3</v>
      </c>
      <c r="K1264" s="19">
        <f t="shared" si="411"/>
        <v>-6.8075542760722696E-3</v>
      </c>
    </row>
    <row r="1265" spans="1:11" x14ac:dyDescent="0.2">
      <c r="A1265" s="1" t="str">
        <f t="shared" si="408"/>
        <v>YE Feb-05</v>
      </c>
      <c r="B1265" s="19">
        <f t="shared" si="409"/>
        <v>5.0559891414998281E-2</v>
      </c>
      <c r="C1265" s="19">
        <f t="shared" si="409"/>
        <v>4.2430529550410823E-2</v>
      </c>
      <c r="D1265" s="19">
        <f t="shared" si="409"/>
        <v>3.9384317246815792E-2</v>
      </c>
      <c r="E1265" s="21">
        <f t="shared" si="410"/>
        <v>5.3150460666232302E-2</v>
      </c>
      <c r="F1265" s="21">
        <f t="shared" si="410"/>
        <v>4.4027117309848762E-2</v>
      </c>
      <c r="G1265" s="21">
        <f t="shared" si="410"/>
        <v>6.0388756286600342E-2</v>
      </c>
      <c r="H1265" s="21">
        <f t="shared" si="410"/>
        <v>-1.5429849552581532E-2</v>
      </c>
      <c r="I1265" s="21">
        <f t="shared" si="410"/>
        <v>1.3244517154040958E-2</v>
      </c>
      <c r="J1265" s="21">
        <f t="shared" si="410"/>
        <v>-8.6629059162277589E-3</v>
      </c>
      <c r="K1265" s="19">
        <f t="shared" si="411"/>
        <v>-7.7381231960399477E-3</v>
      </c>
    </row>
    <row r="1266" spans="1:11" x14ac:dyDescent="0.2">
      <c r="A1266" s="1" t="str">
        <f t="shared" si="408"/>
        <v>YE Mar-05</v>
      </c>
      <c r="B1266" s="19">
        <f t="shared" si="409"/>
        <v>5.3202304303625825E-2</v>
      </c>
      <c r="C1266" s="19">
        <f t="shared" si="409"/>
        <v>4.5222530054949139E-2</v>
      </c>
      <c r="D1266" s="19">
        <f t="shared" si="409"/>
        <v>4.2225576468299053E-2</v>
      </c>
      <c r="E1266" s="21">
        <f t="shared" si="410"/>
        <v>5.6040644211515778E-2</v>
      </c>
      <c r="F1266" s="21">
        <f t="shared" si="410"/>
        <v>5.1550324325135843E-2</v>
      </c>
      <c r="G1266" s="21">
        <f t="shared" si="410"/>
        <v>6.4009021188779158E-2</v>
      </c>
      <c r="H1266" s="21">
        <f t="shared" si="410"/>
        <v>-1.1709202286390052E-2</v>
      </c>
      <c r="I1266" s="21">
        <f t="shared" si="410"/>
        <v>1.3255352828732692E-2</v>
      </c>
      <c r="J1266" s="21">
        <f t="shared" si="410"/>
        <v>-4.2520332062906396E-3</v>
      </c>
      <c r="K1266" s="19">
        <f t="shared" si="411"/>
        <v>-7.57667754435154E-3</v>
      </c>
    </row>
    <row r="1267" spans="1:11" x14ac:dyDescent="0.2">
      <c r="A1267" s="1" t="str">
        <f t="shared" si="408"/>
        <v>YE Apr-05</v>
      </c>
      <c r="B1267" s="19">
        <f t="shared" si="409"/>
        <v>5.1203797897592329E-2</v>
      </c>
      <c r="C1267" s="19">
        <f t="shared" si="409"/>
        <v>4.472366868322708E-2</v>
      </c>
      <c r="D1267" s="19">
        <f t="shared" si="409"/>
        <v>4.1746588236905913E-2</v>
      </c>
      <c r="E1267" s="21">
        <f t="shared" si="410"/>
        <v>5.2366262732732372E-2</v>
      </c>
      <c r="F1267" s="21">
        <f t="shared" si="410"/>
        <v>4.621904497743623E-2</v>
      </c>
      <c r="G1267" s="21">
        <f t="shared" si="410"/>
        <v>5.7998892500081167E-2</v>
      </c>
      <c r="H1267" s="21">
        <f t="shared" si="410"/>
        <v>-1.1134083037467879E-2</v>
      </c>
      <c r="I1267" s="21">
        <f t="shared" si="410"/>
        <v>1.0194105376240881E-2</v>
      </c>
      <c r="J1267" s="21">
        <f t="shared" si="410"/>
        <v>-5.8413291769097153E-3</v>
      </c>
      <c r="K1267" s="19">
        <f t="shared" si="411"/>
        <v>-6.1644842106979292E-3</v>
      </c>
    </row>
    <row r="1268" spans="1:11" x14ac:dyDescent="0.2">
      <c r="A1268" s="1" t="str">
        <f t="shared" si="408"/>
        <v>YE May-05</v>
      </c>
      <c r="B1268" s="19">
        <f t="shared" si="409"/>
        <v>5.2254098360655643E-2</v>
      </c>
      <c r="C1268" s="19">
        <f t="shared" si="409"/>
        <v>4.55924768657614E-2</v>
      </c>
      <c r="D1268" s="19">
        <f t="shared" si="409"/>
        <v>4.2638842934090926E-2</v>
      </c>
      <c r="E1268" s="21">
        <f t="shared" si="410"/>
        <v>4.9095824622415574E-2</v>
      </c>
      <c r="F1268" s="21">
        <f t="shared" si="410"/>
        <v>4.3767961740417416E-2</v>
      </c>
      <c r="G1268" s="21">
        <f t="shared" si="410"/>
        <v>5.7015252369894798E-2</v>
      </c>
      <c r="H1268" s="21">
        <f t="shared" si="410"/>
        <v>-1.2532733657131367E-2</v>
      </c>
      <c r="I1268" s="21">
        <f t="shared" si="410"/>
        <v>6.1929226328782949E-3</v>
      </c>
      <c r="J1268" s="21">
        <f t="shared" si="410"/>
        <v>-5.0785283450305307E-3</v>
      </c>
      <c r="K1268" s="19">
        <f t="shared" si="411"/>
        <v>-6.3308106903766648E-3</v>
      </c>
    </row>
    <row r="1269" spans="1:11" x14ac:dyDescent="0.2">
      <c r="A1269" s="1" t="str">
        <f t="shared" si="408"/>
        <v>YE Jun-05</v>
      </c>
      <c r="B1269" s="19">
        <f t="shared" si="409"/>
        <v>5.3393041681019549E-2</v>
      </c>
      <c r="C1269" s="19">
        <f t="shared" si="409"/>
        <v>4.6525414500013573E-2</v>
      </c>
      <c r="D1269" s="19">
        <f t="shared" si="409"/>
        <v>4.3565992186632041E-2</v>
      </c>
      <c r="E1269" s="21">
        <f t="shared" si="410"/>
        <v>4.5681549624143836E-2</v>
      </c>
      <c r="F1269" s="21">
        <f t="shared" si="410"/>
        <v>4.0070912413753046E-2</v>
      </c>
      <c r="G1269" s="21">
        <f t="shared" si="410"/>
        <v>5.2575491017421205E-2</v>
      </c>
      <c r="H1269" s="21">
        <f t="shared" si="410"/>
        <v>-1.1879982680939372E-2</v>
      </c>
      <c r="I1269" s="21">
        <f t="shared" si="410"/>
        <v>2.0272387691353533E-3</v>
      </c>
      <c r="J1269" s="21">
        <f t="shared" si="410"/>
        <v>-5.3655314205434124E-3</v>
      </c>
      <c r="K1269" s="19">
        <f t="shared" si="411"/>
        <v>-6.519529662021184E-3</v>
      </c>
    </row>
    <row r="1270" spans="1:11" x14ac:dyDescent="0.2">
      <c r="A1270" s="1" t="str">
        <f t="shared" si="408"/>
        <v>YE Jul-05</v>
      </c>
      <c r="B1270" s="19">
        <f t="shared" si="409"/>
        <v>5.6420906888196676E-2</v>
      </c>
      <c r="C1270" s="19">
        <f t="shared" si="409"/>
        <v>4.8209087749405244E-2</v>
      </c>
      <c r="D1270" s="19">
        <f t="shared" si="409"/>
        <v>4.5285313985415687E-2</v>
      </c>
      <c r="E1270" s="21">
        <f t="shared" si="410"/>
        <v>4.2433705352538098E-2</v>
      </c>
      <c r="F1270" s="21">
        <f t="shared" si="410"/>
        <v>3.7954981360289075E-2</v>
      </c>
      <c r="G1270" s="21">
        <f t="shared" si="410"/>
        <v>4.8493265528554375E-2</v>
      </c>
      <c r="H1270" s="21">
        <f t="shared" si="410"/>
        <v>-1.0050883982504866E-2</v>
      </c>
      <c r="I1270" s="21">
        <f t="shared" si="410"/>
        <v>-2.7280672508492865E-3</v>
      </c>
      <c r="J1270" s="21">
        <f t="shared" si="410"/>
        <v>-4.2964113393997305E-3</v>
      </c>
      <c r="K1270" s="19">
        <f t="shared" si="411"/>
        <v>-7.7732455740393558E-3</v>
      </c>
    </row>
    <row r="1271" spans="1:11" x14ac:dyDescent="0.2">
      <c r="A1271" s="1" t="str">
        <f t="shared" si="408"/>
        <v>YE Aug-05</v>
      </c>
      <c r="B1271" s="19">
        <f t="shared" si="409"/>
        <v>4.8680150839903957E-2</v>
      </c>
      <c r="C1271" s="19">
        <f t="shared" si="409"/>
        <v>4.9078907468376398E-2</v>
      </c>
      <c r="D1271" s="19">
        <f t="shared" si="409"/>
        <v>4.6178025251459198E-2</v>
      </c>
      <c r="E1271" s="21">
        <f t="shared" si="410"/>
        <v>3.8551092039369905E-2</v>
      </c>
      <c r="F1271" s="21">
        <f t="shared" si="410"/>
        <v>3.531452796507617E-2</v>
      </c>
      <c r="G1271" s="21">
        <f t="shared" si="410"/>
        <v>4.6231644396336202E-2</v>
      </c>
      <c r="H1271" s="21">
        <f t="shared" si="410"/>
        <v>-1.0434702954869146E-2</v>
      </c>
      <c r="I1271" s="21">
        <f t="shared" si="410"/>
        <v>-7.2902823687738261E-3</v>
      </c>
      <c r="J1271" s="21">
        <f t="shared" si="410"/>
        <v>-3.116422580557221E-3</v>
      </c>
      <c r="K1271" s="19">
        <f t="shared" si="411"/>
        <v>3.8024618674503685E-4</v>
      </c>
    </row>
    <row r="1272" spans="1:11" x14ac:dyDescent="0.2">
      <c r="A1272" s="1" t="str">
        <f t="shared" si="408"/>
        <v>YE Sep-05</v>
      </c>
      <c r="B1272" s="19">
        <f t="shared" si="409"/>
        <v>5.0067658998646847E-2</v>
      </c>
      <c r="C1272" s="19">
        <f t="shared" si="409"/>
        <v>4.6123023922104212E-2</v>
      </c>
      <c r="D1272" s="19">
        <f t="shared" si="409"/>
        <v>4.328383035122596E-2</v>
      </c>
      <c r="E1272" s="21">
        <f t="shared" si="410"/>
        <v>3.3969119824627692E-2</v>
      </c>
      <c r="F1272" s="21">
        <f t="shared" si="410"/>
        <v>2.8693836513631332E-2</v>
      </c>
      <c r="G1272" s="21">
        <f t="shared" si="410"/>
        <v>3.814917978867105E-2</v>
      </c>
      <c r="H1272" s="21">
        <f t="shared" si="410"/>
        <v>-9.1078849351541313E-3</v>
      </c>
      <c r="I1272" s="21">
        <f t="shared" si="410"/>
        <v>-8.9282611841712267E-3</v>
      </c>
      <c r="J1272" s="21">
        <f t="shared" si="410"/>
        <v>-5.1019737532308485E-3</v>
      </c>
      <c r="K1272" s="19">
        <f t="shared" si="411"/>
        <v>-3.7565532494394649E-3</v>
      </c>
    </row>
    <row r="1273" spans="1:11" x14ac:dyDescent="0.2">
      <c r="A1273" s="1" t="str">
        <f t="shared" si="408"/>
        <v>YE Oct-05</v>
      </c>
      <c r="B1273" s="19">
        <f t="shared" si="409"/>
        <v>4.3781094527363118E-2</v>
      </c>
      <c r="C1273" s="19">
        <f t="shared" si="409"/>
        <v>4.4357880716254572E-2</v>
      </c>
      <c r="D1273" s="19">
        <f t="shared" si="409"/>
        <v>4.150535217000284E-2</v>
      </c>
      <c r="E1273" s="21">
        <f t="shared" ref="E1273:J1282" si="412">IF(OR(E943="C",E931="C"),"C",E943/E931-1)</f>
        <v>3.2112765867121862E-2</v>
      </c>
      <c r="F1273" s="21">
        <f t="shared" si="412"/>
        <v>2.8159377206200098E-2</v>
      </c>
      <c r="G1273" s="21">
        <f t="shared" si="412"/>
        <v>3.7067582574646263E-2</v>
      </c>
      <c r="H1273" s="21">
        <f t="shared" si="412"/>
        <v>-8.5898021673096459E-3</v>
      </c>
      <c r="I1273" s="21">
        <f t="shared" si="412"/>
        <v>-9.0182794388057319E-3</v>
      </c>
      <c r="J1273" s="21">
        <f t="shared" si="412"/>
        <v>-3.8303844227723927E-3</v>
      </c>
      <c r="K1273" s="19">
        <f t="shared" si="411"/>
        <v>5.5259305990063012E-4</v>
      </c>
    </row>
    <row r="1274" spans="1:11" x14ac:dyDescent="0.2">
      <c r="A1274" s="1" t="str">
        <f t="shared" si="408"/>
        <v>YE Nov-05</v>
      </c>
      <c r="B1274" s="19">
        <f t="shared" si="409"/>
        <v>3.5632559660019547E-2</v>
      </c>
      <c r="C1274" s="19">
        <f t="shared" si="409"/>
        <v>4.4116272736011153E-2</v>
      </c>
      <c r="D1274" s="19">
        <f t="shared" si="409"/>
        <v>4.1278026273231294E-2</v>
      </c>
      <c r="E1274" s="21">
        <f t="shared" si="412"/>
        <v>2.5158891037862396E-2</v>
      </c>
      <c r="F1274" s="21">
        <f t="shared" si="412"/>
        <v>2.2481841842708183E-2</v>
      </c>
      <c r="G1274" s="21">
        <f t="shared" si="412"/>
        <v>2.7711278438466769E-2</v>
      </c>
      <c r="H1274" s="21">
        <f t="shared" si="412"/>
        <v>-5.0884297034322623E-3</v>
      </c>
      <c r="I1274" s="21">
        <f t="shared" si="412"/>
        <v>-1.5480145387356314E-2</v>
      </c>
      <c r="J1274" s="21">
        <f t="shared" si="412"/>
        <v>-2.6113505121571068E-3</v>
      </c>
      <c r="K1274" s="19">
        <f t="shared" si="411"/>
        <v>8.1918176450310742E-3</v>
      </c>
    </row>
    <row r="1275" spans="1:11" x14ac:dyDescent="0.2">
      <c r="A1275" s="1" t="str">
        <f t="shared" si="408"/>
        <v>YE Dec-05</v>
      </c>
      <c r="B1275" s="19">
        <f t="shared" si="409"/>
        <v>3.6003892312682417E-2</v>
      </c>
      <c r="C1275" s="19">
        <f t="shared" si="409"/>
        <v>4.3450967874931079E-2</v>
      </c>
      <c r="D1275" s="19">
        <f t="shared" si="409"/>
        <v>4.0612817810063984E-2</v>
      </c>
      <c r="E1275" s="21">
        <f t="shared" si="412"/>
        <v>2.2442976360116829E-2</v>
      </c>
      <c r="F1275" s="21">
        <f t="shared" si="412"/>
        <v>1.7724362832546969E-2</v>
      </c>
      <c r="G1275" s="21">
        <f t="shared" si="412"/>
        <v>2.1181180569350477E-2</v>
      </c>
      <c r="H1275" s="21">
        <f t="shared" si="412"/>
        <v>-3.3851169631584632E-3</v>
      </c>
      <c r="I1275" s="21">
        <f t="shared" si="412"/>
        <v>-1.7460712705985038E-2</v>
      </c>
      <c r="J1275" s="21">
        <f t="shared" si="412"/>
        <v>-4.6150383313972032E-3</v>
      </c>
      <c r="K1275" s="19">
        <f t="shared" si="411"/>
        <v>7.1882698680065804E-3</v>
      </c>
    </row>
    <row r="1276" spans="1:11" x14ac:dyDescent="0.2">
      <c r="A1276" s="1" t="str">
        <f t="shared" si="408"/>
        <v>YE Jan-06</v>
      </c>
      <c r="B1276" s="19">
        <f t="shared" si="409"/>
        <v>3.7000973709834462E-2</v>
      </c>
      <c r="C1276" s="19">
        <f t="shared" si="409"/>
        <v>4.3541176688948413E-2</v>
      </c>
      <c r="D1276" s="19">
        <f t="shared" si="409"/>
        <v>4.0713609049997546E-2</v>
      </c>
      <c r="E1276" s="21">
        <f t="shared" si="412"/>
        <v>1.6392781653433719E-2</v>
      </c>
      <c r="F1276" s="21">
        <f t="shared" si="412"/>
        <v>9.1147419855723832E-3</v>
      </c>
      <c r="G1276" s="21">
        <f t="shared" si="412"/>
        <v>1.3833933892157368E-2</v>
      </c>
      <c r="H1276" s="21">
        <f t="shared" si="412"/>
        <v>-4.6547977423362363E-3</v>
      </c>
      <c r="I1276" s="21">
        <f t="shared" si="412"/>
        <v>-2.3369375767810729E-2</v>
      </c>
      <c r="J1276" s="21">
        <f t="shared" si="412"/>
        <v>-7.160656587920422E-3</v>
      </c>
      <c r="K1276" s="19">
        <f t="shared" si="411"/>
        <v>6.3068436239905878E-3</v>
      </c>
    </row>
    <row r="1277" spans="1:11" x14ac:dyDescent="0.2">
      <c r="A1277" s="1" t="str">
        <f t="shared" si="408"/>
        <v>YE Feb-06</v>
      </c>
      <c r="B1277" s="19">
        <f t="shared" si="409"/>
        <v>3.3268733850129184E-2</v>
      </c>
      <c r="C1277" s="19">
        <f t="shared" si="409"/>
        <v>4.2957903196303659E-2</v>
      </c>
      <c r="D1277" s="19">
        <f t="shared" si="409"/>
        <v>4.3022048141400537E-2</v>
      </c>
      <c r="E1277" s="21">
        <f t="shared" si="412"/>
        <v>1.5365718953348928E-2</v>
      </c>
      <c r="F1277" s="21">
        <f t="shared" si="412"/>
        <v>1.0185633410211281E-2</v>
      </c>
      <c r="G1277" s="21">
        <f t="shared" si="412"/>
        <v>1.1288732546862246E-2</v>
      </c>
      <c r="H1277" s="21">
        <f t="shared" si="412"/>
        <v>-1.0907855503073938E-3</v>
      </c>
      <c r="I1277" s="21">
        <f t="shared" si="412"/>
        <v>-2.6515574850343171E-2</v>
      </c>
      <c r="J1277" s="21">
        <f t="shared" si="412"/>
        <v>-5.1016943416970495E-3</v>
      </c>
      <c r="K1277" s="19">
        <f t="shared" si="411"/>
        <v>9.3772017179607481E-3</v>
      </c>
    </row>
    <row r="1278" spans="1:11" x14ac:dyDescent="0.2">
      <c r="A1278" s="1" t="str">
        <f t="shared" si="408"/>
        <v>YE Mar-06</v>
      </c>
      <c r="B1278" s="19">
        <f t="shared" si="409"/>
        <v>2.8957528957529011E-2</v>
      </c>
      <c r="C1278" s="19">
        <f t="shared" si="409"/>
        <v>4.201726558501262E-2</v>
      </c>
      <c r="D1278" s="19">
        <f t="shared" si="409"/>
        <v>4.2062932699164834E-2</v>
      </c>
      <c r="E1278" s="21">
        <f t="shared" si="412"/>
        <v>6.2685256872967443E-3</v>
      </c>
      <c r="F1278" s="21">
        <f t="shared" si="412"/>
        <v>-7.7498056141951377E-3</v>
      </c>
      <c r="G1278" s="21">
        <f t="shared" si="412"/>
        <v>-3.0390118445919878E-3</v>
      </c>
      <c r="H1278" s="21">
        <f t="shared" si="412"/>
        <v>-4.725153567261664E-3</v>
      </c>
      <c r="I1278" s="21">
        <f t="shared" si="412"/>
        <v>-3.4349563628708113E-2</v>
      </c>
      <c r="J1278" s="21">
        <f t="shared" si="412"/>
        <v>-1.3931004442295669E-2</v>
      </c>
      <c r="K1278" s="19">
        <f t="shared" si="411"/>
        <v>1.2692201825584393E-2</v>
      </c>
    </row>
    <row r="1279" spans="1:11" x14ac:dyDescent="0.2">
      <c r="A1279" s="1" t="str">
        <f t="shared" si="408"/>
        <v>YE Apr-06</v>
      </c>
      <c r="B1279" s="19">
        <f t="shared" si="409"/>
        <v>2.8709677419354929E-2</v>
      </c>
      <c r="C1279" s="19">
        <f t="shared" si="409"/>
        <v>4.1406157297507518E-2</v>
      </c>
      <c r="D1279" s="19">
        <f t="shared" si="409"/>
        <v>4.1459886865433893E-2</v>
      </c>
      <c r="E1279" s="21">
        <f t="shared" si="412"/>
        <v>7.8270777510152101E-3</v>
      </c>
      <c r="F1279" s="21">
        <f t="shared" si="412"/>
        <v>-3.0762190012891821E-3</v>
      </c>
      <c r="G1279" s="21">
        <f t="shared" si="412"/>
        <v>-1.2599420248191606E-3</v>
      </c>
      <c r="H1279" s="21">
        <f t="shared" si="412"/>
        <v>-1.8185682670548431E-3</v>
      </c>
      <c r="I1279" s="21">
        <f t="shared" si="412"/>
        <v>-3.2293907368478703E-2</v>
      </c>
      <c r="J1279" s="21">
        <f t="shared" si="412"/>
        <v>-1.0818618583492867E-2</v>
      </c>
      <c r="K1279" s="19">
        <f t="shared" si="411"/>
        <v>1.23421409916189E-2</v>
      </c>
    </row>
    <row r="1280" spans="1:11" x14ac:dyDescent="0.2">
      <c r="A1280" s="1" t="str">
        <f t="shared" si="408"/>
        <v>YE May-06</v>
      </c>
      <c r="B1280" s="19">
        <f t="shared" si="409"/>
        <v>2.4667315806556234E-2</v>
      </c>
      <c r="C1280" s="19">
        <f t="shared" si="409"/>
        <v>3.9310609652405182E-2</v>
      </c>
      <c r="D1280" s="19">
        <f t="shared" si="409"/>
        <v>3.9323565965636575E-2</v>
      </c>
      <c r="E1280" s="21">
        <f t="shared" si="412"/>
        <v>8.8855551460123028E-3</v>
      </c>
      <c r="F1280" s="21">
        <f t="shared" si="412"/>
        <v>-2.1571557295188004E-3</v>
      </c>
      <c r="G1280" s="21">
        <f t="shared" si="412"/>
        <v>-2.2889456338175407E-3</v>
      </c>
      <c r="H1280" s="21">
        <f t="shared" si="412"/>
        <v>1.320922562919602E-4</v>
      </c>
      <c r="I1280" s="21">
        <f t="shared" si="412"/>
        <v>-2.9286366456383051E-2</v>
      </c>
      <c r="J1280" s="21">
        <f t="shared" si="412"/>
        <v>-1.0945454436536939E-2</v>
      </c>
      <c r="K1280" s="19">
        <f t="shared" si="411"/>
        <v>1.4290778694665995E-2</v>
      </c>
    </row>
    <row r="1281" spans="1:11" x14ac:dyDescent="0.2">
      <c r="A1281" s="1" t="str">
        <f t="shared" si="408"/>
        <v>YE Jun-06</v>
      </c>
      <c r="B1281" s="19">
        <f t="shared" si="409"/>
        <v>2.1582733812949728E-2</v>
      </c>
      <c r="C1281" s="19">
        <f t="shared" si="409"/>
        <v>3.5991225269039973E-2</v>
      </c>
      <c r="D1281" s="19">
        <f t="shared" si="409"/>
        <v>3.6048844233030453E-2</v>
      </c>
      <c r="E1281" s="21">
        <f t="shared" si="412"/>
        <v>1.1873115185783156E-3</v>
      </c>
      <c r="F1281" s="21">
        <f t="shared" si="412"/>
        <v>-9.8553040767641598E-3</v>
      </c>
      <c r="G1281" s="21">
        <f t="shared" si="412"/>
        <v>-1.0430324410247716E-2</v>
      </c>
      <c r="H1281" s="21">
        <f t="shared" si="412"/>
        <v>5.8108119889688226E-4</v>
      </c>
      <c r="I1281" s="21">
        <f t="shared" si="412"/>
        <v>-3.3648541676873922E-2</v>
      </c>
      <c r="J1281" s="21">
        <f t="shared" si="412"/>
        <v>-1.1029520119060665E-2</v>
      </c>
      <c r="K1281" s="19">
        <f t="shared" si="411"/>
        <v>1.4104086707018126E-2</v>
      </c>
    </row>
    <row r="1282" spans="1:11" x14ac:dyDescent="0.2">
      <c r="A1282" s="1" t="str">
        <f t="shared" si="408"/>
        <v>YE Jul-06</v>
      </c>
      <c r="B1282" s="19">
        <f t="shared" si="409"/>
        <v>1.7365661861074688E-2</v>
      </c>
      <c r="C1282" s="19">
        <f t="shared" si="409"/>
        <v>3.2183358687563945E-2</v>
      </c>
      <c r="D1282" s="19">
        <f t="shared" si="409"/>
        <v>3.2167124438985617E-2</v>
      </c>
      <c r="E1282" s="21">
        <f t="shared" si="412"/>
        <v>-2.1899480576880181E-3</v>
      </c>
      <c r="F1282" s="21">
        <f t="shared" si="412"/>
        <v>-1.4369146929354204E-2</v>
      </c>
      <c r="G1282" s="21">
        <f t="shared" si="412"/>
        <v>-1.3553258644340538E-2</v>
      </c>
      <c r="H1282" s="21">
        <f t="shared" si="412"/>
        <v>-8.2709816030446248E-4</v>
      </c>
      <c r="I1282" s="21">
        <f t="shared" si="412"/>
        <v>-3.328634644835049E-2</v>
      </c>
      <c r="J1282" s="21">
        <f t="shared" si="412"/>
        <v>-1.2205929222659617E-2</v>
      </c>
      <c r="K1282" s="19">
        <f t="shared" si="411"/>
        <v>1.4564769956342927E-2</v>
      </c>
    </row>
    <row r="1283" spans="1:11" x14ac:dyDescent="0.2">
      <c r="A1283" s="1" t="str">
        <f t="shared" si="408"/>
        <v>YE Aug-06</v>
      </c>
      <c r="B1283" s="19">
        <f t="shared" ref="B1283:D1302" si="413">B953/B941-1</f>
        <v>2.0921869892121636E-2</v>
      </c>
      <c r="C1283" s="19">
        <f t="shared" si="413"/>
        <v>2.9115082160987349E-2</v>
      </c>
      <c r="D1283" s="19">
        <f t="shared" si="413"/>
        <v>2.9039825235662731E-2</v>
      </c>
      <c r="E1283" s="21">
        <f t="shared" ref="E1283:J1292" si="414">IF(OR(E953="C",E941="C"),"C",E953/E941-1)</f>
        <v>2.8013330984011375E-5</v>
      </c>
      <c r="F1283" s="21">
        <f t="shared" si="414"/>
        <v>-1.2615635642520551E-2</v>
      </c>
      <c r="G1283" s="21">
        <f t="shared" si="414"/>
        <v>-1.3297968893560608E-2</v>
      </c>
      <c r="H1283" s="21">
        <f t="shared" si="414"/>
        <v>6.9152918462633828E-4</v>
      </c>
      <c r="I1283" s="21">
        <f t="shared" si="414"/>
        <v>-2.8193089512385527E-2</v>
      </c>
      <c r="J1283" s="21">
        <f t="shared" si="414"/>
        <v>-1.2643294792702764E-2</v>
      </c>
      <c r="K1283" s="19">
        <f t="shared" si="411"/>
        <v>8.0253078227541241E-3</v>
      </c>
    </row>
    <row r="1284" spans="1:11" x14ac:dyDescent="0.2">
      <c r="A1284" s="1" t="str">
        <f t="shared" si="408"/>
        <v>YE Sep-06</v>
      </c>
      <c r="B1284" s="19">
        <f t="shared" si="413"/>
        <v>1.7074742268041287E-2</v>
      </c>
      <c r="C1284" s="19">
        <f t="shared" si="413"/>
        <v>2.7670631266460965E-2</v>
      </c>
      <c r="D1284" s="19">
        <f t="shared" si="413"/>
        <v>2.7615158581426824E-2</v>
      </c>
      <c r="E1284" s="21">
        <f t="shared" si="414"/>
        <v>2.2990354058063378E-3</v>
      </c>
      <c r="F1284" s="21">
        <f t="shared" si="414"/>
        <v>-8.7305887705015905E-3</v>
      </c>
      <c r="G1284" s="21">
        <f t="shared" si="414"/>
        <v>-8.6712924615729436E-3</v>
      </c>
      <c r="H1284" s="21">
        <f t="shared" si="414"/>
        <v>-5.9814982132255778E-5</v>
      </c>
      <c r="I1284" s="21">
        <f t="shared" si="414"/>
        <v>-2.4635801607450269E-2</v>
      </c>
      <c r="J1284" s="21">
        <f t="shared" si="414"/>
        <v>-1.1004324843874813E-2</v>
      </c>
      <c r="K1284" s="19">
        <f t="shared" si="411"/>
        <v>1.0418004260720704E-2</v>
      </c>
    </row>
    <row r="1285" spans="1:11" x14ac:dyDescent="0.2">
      <c r="A1285" s="1" t="str">
        <f t="shared" si="408"/>
        <v>YE Oct-06</v>
      </c>
      <c r="B1285" s="19">
        <f t="shared" si="413"/>
        <v>1.6841436288528744E-2</v>
      </c>
      <c r="C1285" s="19">
        <f t="shared" si="413"/>
        <v>2.4220079191761501E-2</v>
      </c>
      <c r="D1285" s="19">
        <f t="shared" si="413"/>
        <v>2.4098533409426359E-2</v>
      </c>
      <c r="E1285" s="21">
        <f t="shared" si="414"/>
        <v>4.9402956208430826E-3</v>
      </c>
      <c r="F1285" s="21">
        <f t="shared" si="414"/>
        <v>-6.7725183448660298E-3</v>
      </c>
      <c r="G1285" s="21">
        <f t="shared" si="414"/>
        <v>-8.4928999656269655E-3</v>
      </c>
      <c r="H1285" s="21">
        <f t="shared" si="414"/>
        <v>1.7351178026878689E-3</v>
      </c>
      <c r="I1285" s="21">
        <f t="shared" si="414"/>
        <v>-1.8707416487358297E-2</v>
      </c>
      <c r="J1285" s="21">
        <f t="shared" si="414"/>
        <v>-1.1655233665869735E-2</v>
      </c>
      <c r="K1285" s="19">
        <f t="shared" si="411"/>
        <v>7.2564341301479818E-3</v>
      </c>
    </row>
    <row r="1286" spans="1:11" x14ac:dyDescent="0.2">
      <c r="A1286" s="1" t="str">
        <f t="shared" si="408"/>
        <v>YE Nov-06</v>
      </c>
      <c r="B1286" s="19">
        <f t="shared" si="413"/>
        <v>1.2941919191919116E-2</v>
      </c>
      <c r="C1286" s="19">
        <f t="shared" si="413"/>
        <v>2.0648235818363059E-2</v>
      </c>
      <c r="D1286" s="19">
        <f t="shared" si="413"/>
        <v>2.0575757210764989E-2</v>
      </c>
      <c r="E1286" s="21">
        <f t="shared" si="414"/>
        <v>9.873040429083435E-3</v>
      </c>
      <c r="F1286" s="21">
        <f t="shared" si="414"/>
        <v>-1.937437038506129E-3</v>
      </c>
      <c r="G1286" s="21">
        <f t="shared" si="414"/>
        <v>-3.3758319917742696E-3</v>
      </c>
      <c r="H1286" s="21">
        <f t="shared" si="414"/>
        <v>1.4432671807897979E-3</v>
      </c>
      <c r="I1286" s="21">
        <f t="shared" si="414"/>
        <v>-1.0486940049342697E-2</v>
      </c>
      <c r="J1286" s="21">
        <f t="shared" si="414"/>
        <v>-1.1695012139913419E-2</v>
      </c>
      <c r="K1286" s="19">
        <f t="shared" si="411"/>
        <v>7.6078563641550634E-3</v>
      </c>
    </row>
    <row r="1287" spans="1:11" x14ac:dyDescent="0.2">
      <c r="A1287" s="1" t="str">
        <f t="shared" si="408"/>
        <v>YE Dec-06</v>
      </c>
      <c r="B1287" s="19">
        <f t="shared" si="413"/>
        <v>1.2210394489668097E-2</v>
      </c>
      <c r="C1287" s="19">
        <f t="shared" si="413"/>
        <v>1.7296603515784215E-2</v>
      </c>
      <c r="D1287" s="19">
        <f t="shared" si="413"/>
        <v>1.716002386545834E-2</v>
      </c>
      <c r="E1287" s="21">
        <f t="shared" si="414"/>
        <v>1.4921661264343244E-2</v>
      </c>
      <c r="F1287" s="21">
        <f t="shared" si="414"/>
        <v>5.8097625795010543E-3</v>
      </c>
      <c r="G1287" s="21">
        <f t="shared" si="414"/>
        <v>3.1948927683664863E-3</v>
      </c>
      <c r="H1287" s="21">
        <f t="shared" si="414"/>
        <v>2.60654218834655E-3</v>
      </c>
      <c r="I1287" s="21">
        <f t="shared" si="414"/>
        <v>-2.2006002483351272E-3</v>
      </c>
      <c r="J1287" s="21">
        <f t="shared" si="414"/>
        <v>-8.9779330096187993E-3</v>
      </c>
      <c r="K1287" s="19">
        <f t="shared" si="411"/>
        <v>5.0248535816315165E-3</v>
      </c>
    </row>
    <row r="1288" spans="1:11" x14ac:dyDescent="0.2">
      <c r="A1288" s="1" t="str">
        <f t="shared" si="408"/>
        <v>YE Jan-07</v>
      </c>
      <c r="B1288" s="19">
        <f t="shared" si="413"/>
        <v>1.1580594679186262E-2</v>
      </c>
      <c r="C1288" s="19">
        <f t="shared" si="413"/>
        <v>1.3801431405418452E-2</v>
      </c>
      <c r="D1288" s="19">
        <f t="shared" si="413"/>
        <v>1.359843315590914E-2</v>
      </c>
      <c r="E1288" s="21">
        <f t="shared" si="414"/>
        <v>2.0916709706722658E-2</v>
      </c>
      <c r="F1288" s="21">
        <f t="shared" si="414"/>
        <v>1.1588814608313847E-2</v>
      </c>
      <c r="G1288" s="21">
        <f t="shared" si="414"/>
        <v>5.0675325618074751E-3</v>
      </c>
      <c r="H1288" s="21">
        <f t="shared" si="414"/>
        <v>6.4884018588127201E-3</v>
      </c>
      <c r="I1288" s="21">
        <f t="shared" si="414"/>
        <v>7.2200945773244207E-3</v>
      </c>
      <c r="J1288" s="21">
        <f t="shared" si="414"/>
        <v>-9.1367836472070474E-3</v>
      </c>
      <c r="K1288" s="19">
        <f t="shared" si="411"/>
        <v>2.1954125434133775E-3</v>
      </c>
    </row>
    <row r="1289" spans="1:11" x14ac:dyDescent="0.2">
      <c r="A1289" s="1" t="str">
        <f t="shared" si="408"/>
        <v>YE Feb-07</v>
      </c>
      <c r="B1289" s="19">
        <f t="shared" si="413"/>
        <v>1.2503907471084652E-2</v>
      </c>
      <c r="C1289" s="19">
        <f t="shared" si="413"/>
        <v>1.0222262181238895E-2</v>
      </c>
      <c r="D1289" s="19">
        <f t="shared" si="413"/>
        <v>1.0303540706882997E-2</v>
      </c>
      <c r="E1289" s="21">
        <f t="shared" si="414"/>
        <v>2.4790691795057773E-2</v>
      </c>
      <c r="F1289" s="21">
        <f t="shared" si="414"/>
        <v>1.5430563445740342E-2</v>
      </c>
      <c r="G1289" s="21">
        <f t="shared" si="414"/>
        <v>8.0000985702293193E-3</v>
      </c>
      <c r="H1289" s="21">
        <f t="shared" si="414"/>
        <v>7.3714922112118053E-3</v>
      </c>
      <c r="I1289" s="21">
        <f t="shared" si="414"/>
        <v>1.4339404450704585E-2</v>
      </c>
      <c r="J1289" s="21">
        <f t="shared" si="414"/>
        <v>-9.13369766554184E-3</v>
      </c>
      <c r="K1289" s="19">
        <f t="shared" si="411"/>
        <v>-2.2534681328241213E-3</v>
      </c>
    </row>
    <row r="1290" spans="1:11" x14ac:dyDescent="0.2">
      <c r="A1290" s="1" t="str">
        <f t="shared" si="408"/>
        <v>YE Mar-07</v>
      </c>
      <c r="B1290" s="19">
        <f t="shared" si="413"/>
        <v>1.3445903689806027E-2</v>
      </c>
      <c r="C1290" s="19">
        <f t="shared" si="413"/>
        <v>7.5447396749133144E-3</v>
      </c>
      <c r="D1290" s="19">
        <f t="shared" si="413"/>
        <v>7.5740008140527948E-3</v>
      </c>
      <c r="E1290" s="21">
        <f t="shared" si="414"/>
        <v>3.3579602417588283E-2</v>
      </c>
      <c r="F1290" s="21">
        <f t="shared" si="414"/>
        <v>3.0295728391442678E-2</v>
      </c>
      <c r="G1290" s="21">
        <f t="shared" si="414"/>
        <v>1.7244518463912728E-2</v>
      </c>
      <c r="H1290" s="21">
        <f t="shared" si="414"/>
        <v>1.2829963387011478E-2</v>
      </c>
      <c r="I1290" s="21">
        <f t="shared" si="414"/>
        <v>2.5810115765714903E-2</v>
      </c>
      <c r="J1290" s="21">
        <f t="shared" si="414"/>
        <v>-3.1771854034892133E-3</v>
      </c>
      <c r="K1290" s="19">
        <f t="shared" si="411"/>
        <v>-5.8228702621496709E-3</v>
      </c>
    </row>
    <row r="1291" spans="1:11" x14ac:dyDescent="0.2">
      <c r="A1291" s="1" t="str">
        <f t="shared" si="408"/>
        <v>YE Apr-07</v>
      </c>
      <c r="B1291" s="19">
        <f t="shared" si="413"/>
        <v>1.4424584509250549E-2</v>
      </c>
      <c r="C1291" s="19">
        <f t="shared" si="413"/>
        <v>4.817010872267824E-3</v>
      </c>
      <c r="D1291" s="19">
        <f t="shared" si="413"/>
        <v>4.883020190558085E-3</v>
      </c>
      <c r="E1291" s="21">
        <f t="shared" si="414"/>
        <v>3.3529949295939332E-2</v>
      </c>
      <c r="F1291" s="21">
        <f t="shared" si="414"/>
        <v>2.9212864854758935E-2</v>
      </c>
      <c r="G1291" s="21">
        <f t="shared" si="414"/>
        <v>1.6379160581737606E-2</v>
      </c>
      <c r="H1291" s="21">
        <f t="shared" si="414"/>
        <v>1.2626886471851506E-2</v>
      </c>
      <c r="I1291" s="21">
        <f t="shared" si="414"/>
        <v>2.8507725307119758E-2</v>
      </c>
      <c r="J1291" s="21">
        <f t="shared" si="414"/>
        <v>-4.1770288748006479E-3</v>
      </c>
      <c r="K1291" s="19">
        <f t="shared" si="411"/>
        <v>-9.4709589886668999E-3</v>
      </c>
    </row>
    <row r="1292" spans="1:11" x14ac:dyDescent="0.2">
      <c r="A1292" s="1" t="str">
        <f t="shared" si="408"/>
        <v>YE May-07</v>
      </c>
      <c r="B1292" s="19">
        <f t="shared" si="413"/>
        <v>1.5837820715869588E-2</v>
      </c>
      <c r="C1292" s="19">
        <f t="shared" si="413"/>
        <v>2.973368495992057E-3</v>
      </c>
      <c r="D1292" s="19">
        <f t="shared" si="413"/>
        <v>3.0035910197110383E-3</v>
      </c>
      <c r="E1292" s="21">
        <f t="shared" si="414"/>
        <v>3.5412140524361924E-2</v>
      </c>
      <c r="F1292" s="21">
        <f t="shared" si="414"/>
        <v>3.1634898251475585E-2</v>
      </c>
      <c r="G1292" s="21">
        <f t="shared" si="414"/>
        <v>1.8859719675695885E-2</v>
      </c>
      <c r="H1292" s="21">
        <f t="shared" si="414"/>
        <v>1.2538702167798066E-2</v>
      </c>
      <c r="I1292" s="21">
        <f t="shared" si="414"/>
        <v>3.2311498976491659E-2</v>
      </c>
      <c r="J1292" s="21">
        <f t="shared" si="414"/>
        <v>-3.6480567737725567E-3</v>
      </c>
      <c r="K1292" s="19">
        <f t="shared" si="411"/>
        <v>-1.2663883897147787E-2</v>
      </c>
    </row>
    <row r="1293" spans="1:11" x14ac:dyDescent="0.2">
      <c r="A1293" s="1" t="str">
        <f t="shared" si="408"/>
        <v>YE Jun-07</v>
      </c>
      <c r="B1293" s="19">
        <f t="shared" si="413"/>
        <v>1.4084507042253502E-2</v>
      </c>
      <c r="C1293" s="19">
        <f t="shared" si="413"/>
        <v>2.7402213646867679E-3</v>
      </c>
      <c r="D1293" s="19">
        <f t="shared" si="413"/>
        <v>2.7735697695201456E-3</v>
      </c>
      <c r="E1293" s="21">
        <f t="shared" ref="E1293:J1302" si="415">IF(OR(E963="C",E951="C"),"C",E963/E951-1)</f>
        <v>4.2017766845531046E-2</v>
      </c>
      <c r="F1293" s="21">
        <f t="shared" si="415"/>
        <v>3.9211178868071128E-2</v>
      </c>
      <c r="G1293" s="21">
        <f t="shared" si="415"/>
        <v>2.7237749887302876E-2</v>
      </c>
      <c r="H1293" s="21">
        <f t="shared" si="415"/>
        <v>1.165594720606955E-2</v>
      </c>
      <c r="I1293" s="21">
        <f t="shared" si="415"/>
        <v>3.9135651615779032E-2</v>
      </c>
      <c r="J1293" s="21">
        <f t="shared" si="415"/>
        <v>-2.6934166256648018E-3</v>
      </c>
      <c r="K1293" s="19">
        <f t="shared" si="411"/>
        <v>-1.1186726154267301E-2</v>
      </c>
    </row>
    <row r="1294" spans="1:11" x14ac:dyDescent="0.2">
      <c r="A1294" s="1" t="str">
        <f t="shared" si="408"/>
        <v>YE Jul-07</v>
      </c>
      <c r="B1294" s="19">
        <f t="shared" si="413"/>
        <v>1.8357487922705307E-2</v>
      </c>
      <c r="C1294" s="19">
        <f t="shared" si="413"/>
        <v>3.347939787277765E-3</v>
      </c>
      <c r="D1294" s="19">
        <f t="shared" si="413"/>
        <v>3.3930262254877608E-3</v>
      </c>
      <c r="E1294" s="21">
        <f t="shared" si="415"/>
        <v>4.7141375020633314E-2</v>
      </c>
      <c r="F1294" s="21">
        <f t="shared" si="415"/>
        <v>4.6256953740674511E-2</v>
      </c>
      <c r="G1294" s="21">
        <f t="shared" si="415"/>
        <v>3.1764750209948733E-2</v>
      </c>
      <c r="H1294" s="21">
        <f t="shared" si="415"/>
        <v>1.404603474559174E-2</v>
      </c>
      <c r="I1294" s="21">
        <f t="shared" si="415"/>
        <v>4.3600411455634536E-2</v>
      </c>
      <c r="J1294" s="21">
        <f t="shared" si="415"/>
        <v>-8.4460541915021281E-4</v>
      </c>
      <c r="K1294" s="19">
        <f t="shared" si="411"/>
        <v>-1.4738977533365727E-2</v>
      </c>
    </row>
    <row r="1295" spans="1:11" x14ac:dyDescent="0.2">
      <c r="A1295" s="1" t="str">
        <f t="shared" ref="A1295:A1326" si="416">TEXT(A965,"mmm-yy")</f>
        <v>YE Aug-07</v>
      </c>
      <c r="B1295" s="19">
        <f t="shared" si="413"/>
        <v>1.9852705731668197E-2</v>
      </c>
      <c r="C1295" s="19">
        <f t="shared" si="413"/>
        <v>4.1755250283854739E-3</v>
      </c>
      <c r="D1295" s="19">
        <f t="shared" si="413"/>
        <v>4.2365751594524159E-3</v>
      </c>
      <c r="E1295" s="21">
        <f t="shared" si="415"/>
        <v>4.7257725790226912E-2</v>
      </c>
      <c r="F1295" s="21">
        <f t="shared" si="415"/>
        <v>4.8394809073194045E-2</v>
      </c>
      <c r="G1295" s="21">
        <f t="shared" si="415"/>
        <v>3.4163320792664154E-2</v>
      </c>
      <c r="H1295" s="21">
        <f t="shared" si="415"/>
        <v>1.3761354705194684E-2</v>
      </c>
      <c r="I1295" s="21">
        <f t="shared" si="415"/>
        <v>4.283965720322791E-2</v>
      </c>
      <c r="J1295" s="21">
        <f t="shared" si="415"/>
        <v>1.0857721599610848E-3</v>
      </c>
      <c r="K1295" s="19">
        <f t="shared" ref="K1295:K1326" si="417">K965/K953-1</f>
        <v>-1.5372004815181306E-2</v>
      </c>
    </row>
    <row r="1296" spans="1:11" x14ac:dyDescent="0.2">
      <c r="A1296" s="1" t="str">
        <f t="shared" si="416"/>
        <v>YE Sep-07</v>
      </c>
      <c r="B1296" s="19">
        <f t="shared" si="413"/>
        <v>1.80551156160913E-2</v>
      </c>
      <c r="C1296" s="19">
        <f t="shared" si="413"/>
        <v>5.1332180364438429E-3</v>
      </c>
      <c r="D1296" s="19">
        <f t="shared" si="413"/>
        <v>5.1812649468283567E-3</v>
      </c>
      <c r="E1296" s="21">
        <f t="shared" si="415"/>
        <v>4.7220371141899697E-2</v>
      </c>
      <c r="F1296" s="21">
        <f t="shared" si="415"/>
        <v>4.9139103285602337E-2</v>
      </c>
      <c r="G1296" s="21">
        <f t="shared" si="415"/>
        <v>3.4150493029017071E-2</v>
      </c>
      <c r="H1296" s="21">
        <f t="shared" si="415"/>
        <v>1.4493645129621147E-2</v>
      </c>
      <c r="I1296" s="21">
        <f t="shared" si="415"/>
        <v>4.1822413191610064E-2</v>
      </c>
      <c r="J1296" s="21">
        <f t="shared" si="415"/>
        <v>1.8322143042446282E-3</v>
      </c>
      <c r="K1296" s="19">
        <f t="shared" si="417"/>
        <v>-1.2692728892018335E-2</v>
      </c>
    </row>
    <row r="1297" spans="1:11" x14ac:dyDescent="0.2">
      <c r="A1297" s="1" t="str">
        <f t="shared" si="416"/>
        <v>YE Oct-07</v>
      </c>
      <c r="B1297" s="19">
        <f t="shared" si="413"/>
        <v>1.8437500000000107E-2</v>
      </c>
      <c r="C1297" s="19">
        <f t="shared" si="413"/>
        <v>6.2167201899654412E-3</v>
      </c>
      <c r="D1297" s="19">
        <f t="shared" si="413"/>
        <v>6.2856931129573468E-3</v>
      </c>
      <c r="E1297" s="21">
        <f t="shared" si="415"/>
        <v>4.2075034737273143E-2</v>
      </c>
      <c r="F1297" s="21">
        <f t="shared" si="415"/>
        <v>4.4459352332345548E-2</v>
      </c>
      <c r="G1297" s="21">
        <f t="shared" si="415"/>
        <v>2.9522605146772074E-2</v>
      </c>
      <c r="H1297" s="21">
        <f t="shared" si="415"/>
        <v>1.4508420806791378E-2</v>
      </c>
      <c r="I1297" s="21">
        <f t="shared" si="415"/>
        <v>3.5565786008147304E-2</v>
      </c>
      <c r="J1297" s="21">
        <f t="shared" si="415"/>
        <v>2.2880479001914367E-3</v>
      </c>
      <c r="K1297" s="19">
        <f t="shared" si="417"/>
        <v>-1.1999538322218672E-2</v>
      </c>
    </row>
    <row r="1298" spans="1:11" x14ac:dyDescent="0.2">
      <c r="A1298" s="1" t="str">
        <f t="shared" si="416"/>
        <v>YE Nov-07</v>
      </c>
      <c r="B1298" s="19">
        <f t="shared" si="413"/>
        <v>2.3995014023060035E-2</v>
      </c>
      <c r="C1298" s="19">
        <f t="shared" si="413"/>
        <v>8.2670926117323074E-3</v>
      </c>
      <c r="D1298" s="19">
        <f t="shared" si="413"/>
        <v>8.3082827489999733E-3</v>
      </c>
      <c r="E1298" s="21">
        <f t="shared" si="415"/>
        <v>3.8806238800150217E-2</v>
      </c>
      <c r="F1298" s="21">
        <f t="shared" si="415"/>
        <v>4.2272790452993592E-2</v>
      </c>
      <c r="G1298" s="21">
        <f t="shared" si="415"/>
        <v>2.6062067554784685E-2</v>
      </c>
      <c r="H1298" s="21">
        <f t="shared" si="415"/>
        <v>1.579896909827383E-2</v>
      </c>
      <c r="I1298" s="21">
        <f t="shared" si="415"/>
        <v>3.0246658262096382E-2</v>
      </c>
      <c r="J1298" s="21">
        <f t="shared" si="415"/>
        <v>3.3370531706156115E-3</v>
      </c>
      <c r="K1298" s="19">
        <f t="shared" si="417"/>
        <v>-1.5359373039851132E-2</v>
      </c>
    </row>
    <row r="1299" spans="1:11" x14ac:dyDescent="0.2">
      <c r="A1299" s="1" t="str">
        <f t="shared" si="416"/>
        <v>YE Dec-07</v>
      </c>
      <c r="B1299" s="19">
        <f t="shared" si="413"/>
        <v>2.1342406433652927E-2</v>
      </c>
      <c r="C1299" s="19">
        <f t="shared" si="413"/>
        <v>1.0288211500019129E-2</v>
      </c>
      <c r="D1299" s="19">
        <f t="shared" si="413"/>
        <v>1.0368478822454952E-2</v>
      </c>
      <c r="E1299" s="21">
        <f t="shared" si="415"/>
        <v>3.6635277192591298E-2</v>
      </c>
      <c r="F1299" s="21">
        <f t="shared" si="415"/>
        <v>3.8519050974360036E-2</v>
      </c>
      <c r="G1299" s="21">
        <f t="shared" si="415"/>
        <v>2.2589433786290636E-2</v>
      </c>
      <c r="H1299" s="21">
        <f t="shared" si="415"/>
        <v>1.5577725196208814E-2</v>
      </c>
      <c r="I1299" s="21">
        <f t="shared" si="415"/>
        <v>2.5997246470662816E-2</v>
      </c>
      <c r="J1299" s="21">
        <f t="shared" si="415"/>
        <v>1.8172001505394331E-3</v>
      </c>
      <c r="K1299" s="19">
        <f t="shared" si="417"/>
        <v>-1.0823201762700907E-2</v>
      </c>
    </row>
    <row r="1300" spans="1:11" x14ac:dyDescent="0.2">
      <c r="A1300" s="1" t="str">
        <f t="shared" si="416"/>
        <v>YE Jan-08</v>
      </c>
      <c r="B1300" s="19">
        <f t="shared" si="413"/>
        <v>1.9183168316831756E-2</v>
      </c>
      <c r="C1300" s="19">
        <f t="shared" si="413"/>
        <v>1.2483834424405371E-2</v>
      </c>
      <c r="D1300" s="19">
        <f t="shared" si="413"/>
        <v>1.2606572600526E-2</v>
      </c>
      <c r="E1300" s="21">
        <f t="shared" si="415"/>
        <v>3.3118051034402463E-2</v>
      </c>
      <c r="F1300" s="21">
        <f t="shared" si="415"/>
        <v>3.8427774412599147E-2</v>
      </c>
      <c r="G1300" s="21">
        <f t="shared" si="415"/>
        <v>2.7274246333675478E-2</v>
      </c>
      <c r="H1300" s="21">
        <f t="shared" si="415"/>
        <v>1.08574006588118E-2</v>
      </c>
      <c r="I1300" s="21">
        <f t="shared" si="415"/>
        <v>2.0256118209069029E-2</v>
      </c>
      <c r="J1300" s="21">
        <f t="shared" si="415"/>
        <v>5.1395127332063417E-3</v>
      </c>
      <c r="K1300" s="19">
        <f t="shared" si="417"/>
        <v>-6.5732383546818207E-3</v>
      </c>
    </row>
    <row r="1301" spans="1:11" x14ac:dyDescent="0.2">
      <c r="A1301" s="1" t="str">
        <f t="shared" si="416"/>
        <v>YE Feb-08</v>
      </c>
      <c r="B1301" s="19">
        <f t="shared" si="413"/>
        <v>1.9759184933621388E-2</v>
      </c>
      <c r="C1301" s="19">
        <f t="shared" si="413"/>
        <v>1.4574366938862715E-2</v>
      </c>
      <c r="D1301" s="19">
        <f t="shared" si="413"/>
        <v>1.7392134406771564E-2</v>
      </c>
      <c r="E1301" s="21">
        <f t="shared" si="415"/>
        <v>3.1803984857171175E-2</v>
      </c>
      <c r="F1301" s="21">
        <f t="shared" si="415"/>
        <v>3.5730891063329606E-2</v>
      </c>
      <c r="G1301" s="21">
        <f t="shared" si="415"/>
        <v>2.7410522573165563E-2</v>
      </c>
      <c r="H1301" s="21">
        <f t="shared" si="415"/>
        <v>8.0983874579418913E-3</v>
      </c>
      <c r="I1301" s="21">
        <f t="shared" si="415"/>
        <v>1.4165482475253288E-2</v>
      </c>
      <c r="J1301" s="21">
        <f t="shared" si="415"/>
        <v>3.805864547714366E-3</v>
      </c>
      <c r="K1301" s="19">
        <f t="shared" si="417"/>
        <v>-5.0843552785416746E-3</v>
      </c>
    </row>
    <row r="1302" spans="1:11" x14ac:dyDescent="0.2">
      <c r="A1302" s="1" t="str">
        <f t="shared" si="416"/>
        <v>YE Mar-08</v>
      </c>
      <c r="B1302" s="19">
        <f t="shared" si="413"/>
        <v>2.0981178648565191E-2</v>
      </c>
      <c r="C1302" s="19">
        <f t="shared" si="413"/>
        <v>1.6105048454257531E-2</v>
      </c>
      <c r="D1302" s="19">
        <f t="shared" si="413"/>
        <v>1.8951844443405585E-2</v>
      </c>
      <c r="E1302" s="21">
        <f t="shared" si="415"/>
        <v>2.8851188088775626E-2</v>
      </c>
      <c r="F1302" s="21">
        <f t="shared" si="415"/>
        <v>3.5439405857822237E-2</v>
      </c>
      <c r="G1302" s="21">
        <f t="shared" si="415"/>
        <v>2.8062333121407157E-2</v>
      </c>
      <c r="H1302" s="21">
        <f t="shared" si="415"/>
        <v>7.1757056928802854E-3</v>
      </c>
      <c r="I1302" s="21">
        <f t="shared" si="415"/>
        <v>9.715222264284229E-3</v>
      </c>
      <c r="J1302" s="21">
        <f t="shared" si="415"/>
        <v>6.4034700502071384E-3</v>
      </c>
      <c r="K1302" s="19">
        <f t="shared" si="417"/>
        <v>-4.7759256451350707E-3</v>
      </c>
    </row>
    <row r="1303" spans="1:11" x14ac:dyDescent="0.2">
      <c r="A1303" s="1" t="str">
        <f t="shared" si="416"/>
        <v>YE Apr-08</v>
      </c>
      <c r="B1303" s="19">
        <f t="shared" ref="B1303:D1322" si="418">B973/B961-1</f>
        <v>2.256568778979906E-2</v>
      </c>
      <c r="C1303" s="19">
        <f t="shared" si="418"/>
        <v>1.7827462787928017E-2</v>
      </c>
      <c r="D1303" s="19">
        <f t="shared" si="418"/>
        <v>2.0650266489506297E-2</v>
      </c>
      <c r="E1303" s="21">
        <f t="shared" ref="E1303:J1312" si="419">IF(OR(E973="C",E961="C"),"C",E973/E961-1)</f>
        <v>2.8115976044369217E-2</v>
      </c>
      <c r="F1303" s="21">
        <f t="shared" si="419"/>
        <v>3.0173659148469145E-2</v>
      </c>
      <c r="G1303" s="21">
        <f t="shared" si="419"/>
        <v>2.4933184446564116E-2</v>
      </c>
      <c r="H1303" s="21">
        <f t="shared" si="419"/>
        <v>5.1129915407459592E-3</v>
      </c>
      <c r="I1303" s="21">
        <f t="shared" si="419"/>
        <v>7.3146598790798656E-3</v>
      </c>
      <c r="J1303" s="21">
        <f t="shared" si="419"/>
        <v>2.0014114672322059E-3</v>
      </c>
      <c r="K1303" s="19">
        <f t="shared" si="417"/>
        <v>-4.633663204671401E-3</v>
      </c>
    </row>
    <row r="1304" spans="1:11" x14ac:dyDescent="0.2">
      <c r="A1304" s="1" t="str">
        <f t="shared" si="416"/>
        <v>YE May-08</v>
      </c>
      <c r="B1304" s="19">
        <f t="shared" si="418"/>
        <v>1.2160898035547207E-2</v>
      </c>
      <c r="C1304" s="19">
        <f t="shared" si="418"/>
        <v>1.9892957806480593E-2</v>
      </c>
      <c r="D1304" s="19">
        <f t="shared" si="418"/>
        <v>2.2755645512996692E-2</v>
      </c>
      <c r="E1304" s="21">
        <f t="shared" si="419"/>
        <v>2.6262423627057663E-2</v>
      </c>
      <c r="F1304" s="21">
        <f t="shared" si="419"/>
        <v>2.9675443362828791E-2</v>
      </c>
      <c r="G1304" s="21">
        <f t="shared" si="419"/>
        <v>2.5139698172270908E-2</v>
      </c>
      <c r="H1304" s="21">
        <f t="shared" si="419"/>
        <v>4.4245142380543445E-3</v>
      </c>
      <c r="I1304" s="21">
        <f t="shared" si="419"/>
        <v>3.4287545900584249E-3</v>
      </c>
      <c r="J1304" s="21">
        <f t="shared" si="419"/>
        <v>3.3256793361959858E-3</v>
      </c>
      <c r="K1304" s="19">
        <f t="shared" si="417"/>
        <v>7.6391607163843744E-3</v>
      </c>
    </row>
    <row r="1305" spans="1:11" x14ac:dyDescent="0.2">
      <c r="A1305" s="1" t="str">
        <f t="shared" si="416"/>
        <v>YE Jun-08</v>
      </c>
      <c r="B1305" s="19">
        <f t="shared" si="418"/>
        <v>1.8308080808080884E-2</v>
      </c>
      <c r="C1305" s="19">
        <f t="shared" si="418"/>
        <v>2.1317822177647106E-2</v>
      </c>
      <c r="D1305" s="19">
        <f t="shared" si="418"/>
        <v>2.4159230076462812E-2</v>
      </c>
      <c r="E1305" s="21">
        <f t="shared" si="419"/>
        <v>2.2157241155386087E-2</v>
      </c>
      <c r="F1305" s="21">
        <f t="shared" si="419"/>
        <v>2.3322296617523497E-2</v>
      </c>
      <c r="G1305" s="21">
        <f t="shared" si="419"/>
        <v>1.7580573549187628E-2</v>
      </c>
      <c r="H1305" s="21">
        <f t="shared" si="419"/>
        <v>5.642524255656145E-3</v>
      </c>
      <c r="I1305" s="21">
        <f t="shared" si="419"/>
        <v>-1.9547633437108081E-3</v>
      </c>
      <c r="J1305" s="21">
        <f t="shared" si="419"/>
        <v>1.1398006248239945E-3</v>
      </c>
      <c r="K1305" s="19">
        <f t="shared" si="417"/>
        <v>2.955629466455667E-3</v>
      </c>
    </row>
    <row r="1306" spans="1:11" x14ac:dyDescent="0.2">
      <c r="A1306" s="1" t="str">
        <f t="shared" si="416"/>
        <v>YE Jul-08</v>
      </c>
      <c r="B1306" s="19">
        <f t="shared" si="418"/>
        <v>1.7077798861480087E-2</v>
      </c>
      <c r="C1306" s="19">
        <f t="shared" si="418"/>
        <v>2.1741523007193786E-2</v>
      </c>
      <c r="D1306" s="19">
        <f t="shared" si="418"/>
        <v>2.4587757756714401E-2</v>
      </c>
      <c r="E1306" s="21">
        <f t="shared" si="419"/>
        <v>1.9307793994826294E-2</v>
      </c>
      <c r="F1306" s="21">
        <f t="shared" si="419"/>
        <v>1.7824794701646107E-2</v>
      </c>
      <c r="G1306" s="21">
        <f t="shared" si="419"/>
        <v>1.3888074441469556E-2</v>
      </c>
      <c r="H1306" s="21">
        <f t="shared" si="419"/>
        <v>3.8827957043932049E-3</v>
      </c>
      <c r="I1306" s="21">
        <f t="shared" si="419"/>
        <v>-5.1532567336627366E-3</v>
      </c>
      <c r="J1306" s="21">
        <f t="shared" si="419"/>
        <v>-1.4549082248924705E-3</v>
      </c>
      <c r="K1306" s="19">
        <f t="shared" si="417"/>
        <v>4.5854153447595358E-3</v>
      </c>
    </row>
    <row r="1307" spans="1:11" x14ac:dyDescent="0.2">
      <c r="A1307" s="1" t="str">
        <f t="shared" si="416"/>
        <v>YE Aug-08</v>
      </c>
      <c r="B1307" s="19">
        <f t="shared" si="418"/>
        <v>1.3500784929356469E-2</v>
      </c>
      <c r="C1307" s="19">
        <f t="shared" si="418"/>
        <v>2.1661779056721508E-2</v>
      </c>
      <c r="D1307" s="19">
        <f t="shared" si="418"/>
        <v>2.4501918211542462E-2</v>
      </c>
      <c r="E1307" s="21">
        <f t="shared" si="419"/>
        <v>1.5537653693389109E-2</v>
      </c>
      <c r="F1307" s="21">
        <f t="shared" si="419"/>
        <v>1.118831246276053E-2</v>
      </c>
      <c r="G1307" s="21">
        <f t="shared" si="419"/>
        <v>8.4163073697836044E-3</v>
      </c>
      <c r="H1307" s="21">
        <f t="shared" si="419"/>
        <v>2.7488697601560919E-3</v>
      </c>
      <c r="I1307" s="21">
        <f t="shared" si="419"/>
        <v>-8.7498757774921998E-3</v>
      </c>
      <c r="J1307" s="21">
        <f t="shared" si="419"/>
        <v>-4.2827966199091572E-3</v>
      </c>
      <c r="K1307" s="19">
        <f t="shared" si="417"/>
        <v>8.0522819998938289E-3</v>
      </c>
    </row>
    <row r="1308" spans="1:11" x14ac:dyDescent="0.2">
      <c r="A1308" s="1" t="str">
        <f t="shared" si="416"/>
        <v>YE Sep-08</v>
      </c>
      <c r="B1308" s="19">
        <f t="shared" si="418"/>
        <v>1.3690105787180995E-2</v>
      </c>
      <c r="C1308" s="19">
        <f t="shared" si="418"/>
        <v>2.1987167658309659E-2</v>
      </c>
      <c r="D1308" s="19">
        <f t="shared" si="418"/>
        <v>2.4818687743124679E-2</v>
      </c>
      <c r="E1308" s="21">
        <f t="shared" si="419"/>
        <v>1.2127571759007694E-2</v>
      </c>
      <c r="F1308" s="21">
        <f t="shared" si="419"/>
        <v>4.659299876873968E-3</v>
      </c>
      <c r="G1308" s="21">
        <f t="shared" si="419"/>
        <v>5.2626081623374787E-4</v>
      </c>
      <c r="H1308" s="21">
        <f t="shared" si="419"/>
        <v>4.130865148175511E-3</v>
      </c>
      <c r="I1308" s="21">
        <f t="shared" si="419"/>
        <v>-1.2383767134521606E-2</v>
      </c>
      <c r="J1308" s="21">
        <f t="shared" si="419"/>
        <v>-7.3787851359037315E-3</v>
      </c>
      <c r="K1308" s="19">
        <f t="shared" si="417"/>
        <v>8.1850082424208548E-3</v>
      </c>
    </row>
    <row r="1309" spans="1:11" x14ac:dyDescent="0.2">
      <c r="A1309" s="1" t="str">
        <f t="shared" si="416"/>
        <v>YE Oct-08</v>
      </c>
      <c r="B1309" s="19">
        <f t="shared" si="418"/>
        <v>1.4421601718318522E-2</v>
      </c>
      <c r="C1309" s="19">
        <f t="shared" si="418"/>
        <v>2.2150413402173497E-2</v>
      </c>
      <c r="D1309" s="19">
        <f t="shared" si="418"/>
        <v>2.4980848639616804E-2</v>
      </c>
      <c r="E1309" s="21">
        <f t="shared" si="419"/>
        <v>1.6479735588066813E-2</v>
      </c>
      <c r="F1309" s="21">
        <f t="shared" si="419"/>
        <v>8.8008051996901759E-3</v>
      </c>
      <c r="G1309" s="21">
        <f t="shared" si="419"/>
        <v>4.1157820703130454E-3</v>
      </c>
      <c r="H1309" s="21">
        <f t="shared" si="419"/>
        <v>4.6658196325899404E-3</v>
      </c>
      <c r="I1309" s="21">
        <f t="shared" si="419"/>
        <v>-8.2939237965596879E-3</v>
      </c>
      <c r="J1309" s="21">
        <f t="shared" si="419"/>
        <v>-7.5544352922430891E-3</v>
      </c>
      <c r="K1309" s="19">
        <f t="shared" si="417"/>
        <v>7.6189344457602282E-3</v>
      </c>
    </row>
    <row r="1310" spans="1:11" x14ac:dyDescent="0.2">
      <c r="A1310" s="1" t="str">
        <f t="shared" si="416"/>
        <v>YE Nov-08</v>
      </c>
      <c r="B1310" s="19">
        <f t="shared" si="418"/>
        <v>1.7954960438222756E-2</v>
      </c>
      <c r="C1310" s="19">
        <f t="shared" si="418"/>
        <v>2.2390609623967439E-2</v>
      </c>
      <c r="D1310" s="19">
        <f t="shared" si="418"/>
        <v>2.5212191619666813E-2</v>
      </c>
      <c r="E1310" s="21">
        <f t="shared" si="419"/>
        <v>1.2524378060852825E-2</v>
      </c>
      <c r="F1310" s="21">
        <f t="shared" si="419"/>
        <v>3.6040249244411182E-3</v>
      </c>
      <c r="G1310" s="21">
        <f t="shared" si="419"/>
        <v>1.2417743386317071E-4</v>
      </c>
      <c r="H1310" s="21">
        <f t="shared" si="419"/>
        <v>3.4794154256991838E-3</v>
      </c>
      <c r="I1310" s="21">
        <f t="shared" si="419"/>
        <v>-1.2375792701771804E-2</v>
      </c>
      <c r="J1310" s="21">
        <f t="shared" si="419"/>
        <v>-8.8100132003691156E-3</v>
      </c>
      <c r="K1310" s="19">
        <f t="shared" si="417"/>
        <v>4.3574120252189985E-3</v>
      </c>
    </row>
    <row r="1311" spans="1:11" x14ac:dyDescent="0.2">
      <c r="A1311" s="1" t="str">
        <f t="shared" si="416"/>
        <v>YE Dec-08</v>
      </c>
      <c r="B1311" s="19">
        <f t="shared" si="418"/>
        <v>1.5142337976983722E-2</v>
      </c>
      <c r="C1311" s="19">
        <f t="shared" si="418"/>
        <v>2.2766562742603025E-2</v>
      </c>
      <c r="D1311" s="19">
        <f t="shared" si="418"/>
        <v>2.5589911305862412E-2</v>
      </c>
      <c r="E1311" s="21">
        <f t="shared" si="419"/>
        <v>9.3108310390526139E-3</v>
      </c>
      <c r="F1311" s="21">
        <f t="shared" si="419"/>
        <v>2.4214312836101648E-4</v>
      </c>
      <c r="G1311" s="21">
        <f t="shared" si="419"/>
        <v>-3.2782003353466482E-3</v>
      </c>
      <c r="H1311" s="21">
        <f t="shared" si="419"/>
        <v>3.5319218109728379E-3</v>
      </c>
      <c r="I1311" s="21">
        <f t="shared" si="419"/>
        <v>-1.5872894309268193E-2</v>
      </c>
      <c r="J1311" s="21">
        <f t="shared" si="419"/>
        <v>-8.9850298161922026E-3</v>
      </c>
      <c r="K1311" s="19">
        <f t="shared" si="417"/>
        <v>7.5104982625524563E-3</v>
      </c>
    </row>
    <row r="1312" spans="1:11" x14ac:dyDescent="0.2">
      <c r="A1312" s="1" t="str">
        <f t="shared" si="416"/>
        <v>YE Jan-09</v>
      </c>
      <c r="B1312" s="19">
        <f t="shared" si="418"/>
        <v>1.88221007893139E-2</v>
      </c>
      <c r="C1312" s="19">
        <f t="shared" si="418"/>
        <v>2.296108441817224E-2</v>
      </c>
      <c r="D1312" s="19">
        <f t="shared" si="418"/>
        <v>2.5782485977093206E-2</v>
      </c>
      <c r="E1312" s="21">
        <f t="shared" si="419"/>
        <v>4.480121426148731E-3</v>
      </c>
      <c r="F1312" s="21">
        <f t="shared" si="419"/>
        <v>-7.3587535740421428E-3</v>
      </c>
      <c r="G1312" s="21">
        <f t="shared" si="419"/>
        <v>-1.7397397424108729E-2</v>
      </c>
      <c r="H1312" s="21">
        <f t="shared" si="419"/>
        <v>1.0216382313409822E-2</v>
      </c>
      <c r="I1312" s="21">
        <f t="shared" si="419"/>
        <v>-2.0766941181154186E-2</v>
      </c>
      <c r="J1312" s="21">
        <f t="shared" si="419"/>
        <v>-1.178607196664283E-2</v>
      </c>
      <c r="K1312" s="19">
        <f t="shared" si="417"/>
        <v>4.0625184962632677E-3</v>
      </c>
    </row>
    <row r="1313" spans="1:11" x14ac:dyDescent="0.2">
      <c r="A1313" s="1" t="str">
        <f t="shared" si="416"/>
        <v>YE Feb-09</v>
      </c>
      <c r="B1313" s="19">
        <f t="shared" si="418"/>
        <v>1.5440508628519423E-2</v>
      </c>
      <c r="C1313" s="19">
        <f t="shared" si="418"/>
        <v>2.3693549831819372E-2</v>
      </c>
      <c r="D1313" s="19">
        <f t="shared" si="418"/>
        <v>2.0753992548896205E-2</v>
      </c>
      <c r="E1313" s="21">
        <f t="shared" ref="E1313:J1322" si="420">IF(OR(E983="C",E971="C"),"C",E983/E971-1)</f>
        <v>-5.9576120652687914E-3</v>
      </c>
      <c r="F1313" s="21">
        <f t="shared" si="420"/>
        <v>-1.8976206005040019E-2</v>
      </c>
      <c r="G1313" s="21">
        <f t="shared" si="420"/>
        <v>-3.2379055951281321E-2</v>
      </c>
      <c r="H1313" s="21">
        <f t="shared" si="420"/>
        <v>1.3851343368159519E-2</v>
      </c>
      <c r="I1313" s="21">
        <f t="shared" si="420"/>
        <v>-2.616850368369783E-2</v>
      </c>
      <c r="J1313" s="21">
        <f t="shared" si="420"/>
        <v>-1.3096618512233871E-2</v>
      </c>
      <c r="K1313" s="19">
        <f t="shared" si="417"/>
        <v>8.1275477324087575E-3</v>
      </c>
    </row>
    <row r="1314" spans="1:11" x14ac:dyDescent="0.2">
      <c r="A1314" s="1" t="str">
        <f t="shared" si="416"/>
        <v>YE Mar-09</v>
      </c>
      <c r="B1314" s="19">
        <f t="shared" si="418"/>
        <v>1.390148080991227E-2</v>
      </c>
      <c r="C1314" s="19">
        <f t="shared" si="418"/>
        <v>2.4550796282043708E-2</v>
      </c>
      <c r="D1314" s="19">
        <f t="shared" si="418"/>
        <v>2.1630402024560569E-2</v>
      </c>
      <c r="E1314" s="21">
        <f t="shared" si="420"/>
        <v>-1.5840060305698067E-2</v>
      </c>
      <c r="F1314" s="21">
        <f t="shared" si="420"/>
        <v>-3.7177367704109066E-2</v>
      </c>
      <c r="G1314" s="21">
        <f t="shared" si="420"/>
        <v>-4.8677906438506446E-2</v>
      </c>
      <c r="H1314" s="21">
        <f t="shared" si="420"/>
        <v>1.208900624954734E-2</v>
      </c>
      <c r="I1314" s="21">
        <f t="shared" si="420"/>
        <v>-3.6677121448229655E-2</v>
      </c>
      <c r="J1314" s="21">
        <f t="shared" si="420"/>
        <v>-2.1680731492727423E-2</v>
      </c>
      <c r="K1314" s="19">
        <f t="shared" si="417"/>
        <v>1.0503303993228963E-2</v>
      </c>
    </row>
    <row r="1315" spans="1:11" x14ac:dyDescent="0.2">
      <c r="A1315" s="1" t="str">
        <f t="shared" si="416"/>
        <v>YE Apr-09</v>
      </c>
      <c r="B1315" s="19">
        <f t="shared" si="418"/>
        <v>1.1789600967351932E-2</v>
      </c>
      <c r="C1315" s="19">
        <f t="shared" si="418"/>
        <v>2.4500121565018906E-2</v>
      </c>
      <c r="D1315" s="19">
        <f t="shared" si="418"/>
        <v>2.1586050641529297E-2</v>
      </c>
      <c r="E1315" s="21">
        <f t="shared" si="420"/>
        <v>-1.6322195827564223E-2</v>
      </c>
      <c r="F1315" s="21">
        <f t="shared" si="420"/>
        <v>-3.0783296651553216E-2</v>
      </c>
      <c r="G1315" s="21">
        <f t="shared" si="420"/>
        <v>-4.6478804809351959E-2</v>
      </c>
      <c r="H1315" s="21">
        <f t="shared" si="420"/>
        <v>1.646057605951845E-2</v>
      </c>
      <c r="I1315" s="21">
        <f t="shared" si="420"/>
        <v>-3.710724754443151E-2</v>
      </c>
      <c r="J1315" s="21">
        <f t="shared" si="420"/>
        <v>-1.4701054311330286E-2</v>
      </c>
      <c r="K1315" s="19">
        <f t="shared" si="417"/>
        <v>1.2562414740687755E-2</v>
      </c>
    </row>
    <row r="1316" spans="1:11" x14ac:dyDescent="0.2">
      <c r="A1316" s="1" t="str">
        <f t="shared" si="416"/>
        <v>YE May-09</v>
      </c>
      <c r="B1316" s="19">
        <f t="shared" si="418"/>
        <v>1.1398644485520748E-2</v>
      </c>
      <c r="C1316" s="19">
        <f t="shared" si="418"/>
        <v>2.431346002877266E-2</v>
      </c>
      <c r="D1316" s="19">
        <f t="shared" si="418"/>
        <v>2.1402322785447625E-2</v>
      </c>
      <c r="E1316" s="21">
        <f t="shared" si="420"/>
        <v>-1.8334249515387868E-2</v>
      </c>
      <c r="F1316" s="21">
        <f t="shared" si="420"/>
        <v>-3.3863534265721529E-2</v>
      </c>
      <c r="G1316" s="21">
        <f t="shared" si="420"/>
        <v>-5.0052537725703394E-2</v>
      </c>
      <c r="H1316" s="21">
        <f t="shared" si="420"/>
        <v>1.7041998745092046E-2</v>
      </c>
      <c r="I1316" s="21">
        <f t="shared" si="420"/>
        <v>-3.8903937669214073E-2</v>
      </c>
      <c r="J1316" s="21">
        <f t="shared" si="420"/>
        <v>-1.5819320112438695E-2</v>
      </c>
      <c r="K1316" s="19">
        <f t="shared" si="417"/>
        <v>1.2769263251110496E-2</v>
      </c>
    </row>
    <row r="1317" spans="1:11" x14ac:dyDescent="0.2">
      <c r="A1317" s="1" t="str">
        <f t="shared" si="416"/>
        <v>YE Jun-09</v>
      </c>
      <c r="B1317" s="19">
        <f t="shared" si="418"/>
        <v>7.1295722256665695E-3</v>
      </c>
      <c r="C1317" s="19">
        <f t="shared" si="418"/>
        <v>2.3943315763050643E-2</v>
      </c>
      <c r="D1317" s="19">
        <f t="shared" si="418"/>
        <v>2.1044190859146772E-2</v>
      </c>
      <c r="E1317" s="21">
        <f t="shared" si="420"/>
        <v>-2.0621716909741461E-2</v>
      </c>
      <c r="F1317" s="21">
        <f t="shared" si="420"/>
        <v>-3.3605141740087108E-2</v>
      </c>
      <c r="G1317" s="21">
        <f t="shared" si="420"/>
        <v>-4.8935145387627332E-2</v>
      </c>
      <c r="H1317" s="21">
        <f t="shared" si="420"/>
        <v>1.6118778412633539E-2</v>
      </c>
      <c r="I1317" s="21">
        <f t="shared" si="420"/>
        <v>-4.0807154226918385E-2</v>
      </c>
      <c r="J1317" s="21">
        <f t="shared" si="420"/>
        <v>-1.325680286618014E-2</v>
      </c>
      <c r="K1317" s="19">
        <f t="shared" si="417"/>
        <v>1.6694717344290844E-2</v>
      </c>
    </row>
    <row r="1318" spans="1:11" x14ac:dyDescent="0.2">
      <c r="A1318" s="1" t="str">
        <f t="shared" si="416"/>
        <v>YE Jul-09</v>
      </c>
      <c r="B1318" s="19">
        <f t="shared" si="418"/>
        <v>9.9502487562188602E-3</v>
      </c>
      <c r="C1318" s="19">
        <f t="shared" si="418"/>
        <v>2.4555057775166311E-2</v>
      </c>
      <c r="D1318" s="19">
        <f t="shared" si="418"/>
        <v>2.1670637029036044E-2</v>
      </c>
      <c r="E1318" s="21">
        <f t="shared" si="420"/>
        <v>-2.112737961475164E-2</v>
      </c>
      <c r="F1318" s="21">
        <f t="shared" si="420"/>
        <v>-3.0051561324628273E-2</v>
      </c>
      <c r="G1318" s="21">
        <f t="shared" si="420"/>
        <v>-4.4821920142382843E-2</v>
      </c>
      <c r="H1318" s="21">
        <f t="shared" si="420"/>
        <v>1.5463460823929687E-2</v>
      </c>
      <c r="I1318" s="21">
        <f t="shared" si="420"/>
        <v>-4.1890228702512244E-2</v>
      </c>
      <c r="J1318" s="21">
        <f t="shared" si="420"/>
        <v>-9.1167957137920919E-3</v>
      </c>
      <c r="K1318" s="19">
        <f t="shared" si="417"/>
        <v>1.4460919274918549E-2</v>
      </c>
    </row>
    <row r="1319" spans="1:11" x14ac:dyDescent="0.2">
      <c r="A1319" s="1" t="str">
        <f t="shared" si="416"/>
        <v>YE Aug-09</v>
      </c>
      <c r="B1319" s="19">
        <f t="shared" si="418"/>
        <v>6.1957868649318293E-3</v>
      </c>
      <c r="C1319" s="19">
        <f t="shared" si="418"/>
        <v>2.4535494547667902E-2</v>
      </c>
      <c r="D1319" s="19">
        <f t="shared" si="418"/>
        <v>2.165513099577443E-2</v>
      </c>
      <c r="E1319" s="21">
        <f t="shared" si="420"/>
        <v>-2.2192587668133146E-2</v>
      </c>
      <c r="F1319" s="21">
        <f t="shared" si="420"/>
        <v>-2.7681500976613926E-2</v>
      </c>
      <c r="G1319" s="21">
        <f t="shared" si="420"/>
        <v>-4.3992692581174664E-2</v>
      </c>
      <c r="H1319" s="21">
        <f t="shared" si="420"/>
        <v>1.7061785488439618E-2</v>
      </c>
      <c r="I1319" s="21">
        <f t="shared" si="420"/>
        <v>-4.291831688954606E-2</v>
      </c>
      <c r="J1319" s="21">
        <f t="shared" si="420"/>
        <v>-5.6134912041533314E-3</v>
      </c>
      <c r="K1319" s="19">
        <f t="shared" si="417"/>
        <v>1.8226778448236391E-2</v>
      </c>
    </row>
    <row r="1320" spans="1:11" x14ac:dyDescent="0.2">
      <c r="A1320" s="1" t="str">
        <f t="shared" si="416"/>
        <v>YE Sep-09</v>
      </c>
      <c r="B1320" s="19">
        <f t="shared" si="418"/>
        <v>5.217925107427801E-3</v>
      </c>
      <c r="C1320" s="19">
        <f t="shared" si="418"/>
        <v>2.4487888730898577E-2</v>
      </c>
      <c r="D1320" s="19">
        <f t="shared" si="418"/>
        <v>2.1613447231074057E-2</v>
      </c>
      <c r="E1320" s="21">
        <f t="shared" si="420"/>
        <v>-2.0563402417716037E-2</v>
      </c>
      <c r="F1320" s="21">
        <f t="shared" si="420"/>
        <v>-2.2141148613624373E-2</v>
      </c>
      <c r="G1320" s="21">
        <f t="shared" si="420"/>
        <v>-3.5449077460451006E-2</v>
      </c>
      <c r="H1320" s="21">
        <f t="shared" si="420"/>
        <v>1.3797020495080137E-2</v>
      </c>
      <c r="I1320" s="21">
        <f t="shared" si="420"/>
        <v>-4.1284548243862851E-2</v>
      </c>
      <c r="J1320" s="21">
        <f t="shared" si="420"/>
        <v>-1.6108711883984217E-3</v>
      </c>
      <c r="K1320" s="19">
        <f t="shared" si="417"/>
        <v>1.9169936331379533E-2</v>
      </c>
    </row>
    <row r="1321" spans="1:11" x14ac:dyDescent="0.2">
      <c r="A1321" s="1" t="str">
        <f t="shared" si="416"/>
        <v>YE Oct-09</v>
      </c>
      <c r="B1321" s="19">
        <f t="shared" si="418"/>
        <v>9.6793708408953183E-3</v>
      </c>
      <c r="C1321" s="19">
        <f t="shared" si="418"/>
        <v>2.4873797890267113E-2</v>
      </c>
      <c r="D1321" s="19">
        <f t="shared" si="418"/>
        <v>2.2010450517990998E-2</v>
      </c>
      <c r="E1321" s="21">
        <f t="shared" si="420"/>
        <v>-2.4272651101005405E-2</v>
      </c>
      <c r="F1321" s="21">
        <f t="shared" si="420"/>
        <v>-2.4862884040442568E-2</v>
      </c>
      <c r="G1321" s="21">
        <f t="shared" si="420"/>
        <v>-3.5828981779336355E-2</v>
      </c>
      <c r="H1321" s="21">
        <f t="shared" si="420"/>
        <v>1.1373602329523669E-2</v>
      </c>
      <c r="I1321" s="21">
        <f t="shared" si="420"/>
        <v>-4.5286329112915191E-2</v>
      </c>
      <c r="J1321" s="21">
        <f t="shared" si="420"/>
        <v>-6.0491585082977917E-4</v>
      </c>
      <c r="K1321" s="19">
        <f t="shared" si="417"/>
        <v>1.504876447729897E-2</v>
      </c>
    </row>
    <row r="1322" spans="1:11" x14ac:dyDescent="0.2">
      <c r="A1322" s="1" t="str">
        <f t="shared" si="416"/>
        <v>YE Nov-09</v>
      </c>
      <c r="B1322" s="19">
        <f t="shared" si="418"/>
        <v>0</v>
      </c>
      <c r="C1322" s="19">
        <f t="shared" si="418"/>
        <v>2.4012434913279534E-2</v>
      </c>
      <c r="D1322" s="19">
        <f t="shared" si="418"/>
        <v>2.1169431604883826E-2</v>
      </c>
      <c r="E1322" s="21">
        <f t="shared" si="420"/>
        <v>-2.1108044629078893E-2</v>
      </c>
      <c r="F1322" s="21">
        <f t="shared" si="420"/>
        <v>-2.1090949984861718E-2</v>
      </c>
      <c r="G1322" s="21">
        <f t="shared" si="420"/>
        <v>-3.0374612955970992E-2</v>
      </c>
      <c r="H1322" s="21">
        <f t="shared" si="420"/>
        <v>9.5744842236558103E-3</v>
      </c>
      <c r="I1322" s="21">
        <f t="shared" si="420"/>
        <v>-4.1401039754508595E-2</v>
      </c>
      <c r="J1322" s="21">
        <f t="shared" si="420"/>
        <v>1.7463259477601412E-5</v>
      </c>
      <c r="K1322" s="19">
        <f t="shared" si="417"/>
        <v>2.4012434913279534E-2</v>
      </c>
    </row>
    <row r="1323" spans="1:11" x14ac:dyDescent="0.2">
      <c r="A1323" s="1" t="str">
        <f t="shared" si="416"/>
        <v>YE Dec-09</v>
      </c>
      <c r="B1323" s="19">
        <f t="shared" ref="B1323:D1342" si="421">B993/B981-1</f>
        <v>-1.1933174224343368E-3</v>
      </c>
      <c r="C1323" s="19">
        <f t="shared" si="421"/>
        <v>2.3010345379500308E-2</v>
      </c>
      <c r="D1323" s="19">
        <f t="shared" si="421"/>
        <v>2.0157419827361744E-2</v>
      </c>
      <c r="E1323" s="21">
        <f t="shared" ref="E1323:J1332" si="422">IF(OR(E993="C",E981="C"),"C",E993/E981-1)</f>
        <v>-1.5122358553740001E-2</v>
      </c>
      <c r="F1323" s="21">
        <f t="shared" si="422"/>
        <v>-1.4369622929131465E-2</v>
      </c>
      <c r="G1323" s="21">
        <f t="shared" si="422"/>
        <v>-2.2531630097963551E-2</v>
      </c>
      <c r="H1323" s="21">
        <f t="shared" si="422"/>
        <v>8.350149652054828E-3</v>
      </c>
      <c r="I1323" s="21">
        <f t="shared" si="422"/>
        <v>-3.4582680766143126E-2</v>
      </c>
      <c r="J1323" s="21">
        <f t="shared" si="422"/>
        <v>7.6429354564622187E-4</v>
      </c>
      <c r="K1323" s="19">
        <f t="shared" si="417"/>
        <v>2.4232579961793732E-2</v>
      </c>
    </row>
    <row r="1324" spans="1:11" x14ac:dyDescent="0.2">
      <c r="A1324" s="1" t="str">
        <f t="shared" si="416"/>
        <v>YE Jan-10</v>
      </c>
      <c r="B1324" s="19">
        <f t="shared" si="421"/>
        <v>1.1918951132301459E-3</v>
      </c>
      <c r="C1324" s="19">
        <f t="shared" si="421"/>
        <v>2.2607835035580504E-2</v>
      </c>
      <c r="D1324" s="19">
        <f t="shared" si="421"/>
        <v>1.9754582905823881E-2</v>
      </c>
      <c r="E1324" s="21">
        <f t="shared" si="422"/>
        <v>-7.0655108304696901E-3</v>
      </c>
      <c r="F1324" s="21">
        <f t="shared" si="422"/>
        <v>-4.0611861586942188E-3</v>
      </c>
      <c r="G1324" s="21">
        <f t="shared" si="422"/>
        <v>-9.1397221002120776E-3</v>
      </c>
      <c r="H1324" s="21">
        <f t="shared" si="422"/>
        <v>5.1253804948989679E-3</v>
      </c>
      <c r="I1324" s="21">
        <f t="shared" si="422"/>
        <v>-2.6300537586081751E-2</v>
      </c>
      <c r="J1324" s="21">
        <f t="shared" si="422"/>
        <v>3.0257028077333992E-3</v>
      </c>
      <c r="K1324" s="19">
        <f t="shared" si="417"/>
        <v>2.1390444755776228E-2</v>
      </c>
    </row>
    <row r="1325" spans="1:11" x14ac:dyDescent="0.2">
      <c r="A1325" s="1" t="str">
        <f t="shared" si="416"/>
        <v>YE Feb-10</v>
      </c>
      <c r="B1325" s="19">
        <f t="shared" si="421"/>
        <v>-2.0870602265951055E-3</v>
      </c>
      <c r="C1325" s="19">
        <f t="shared" si="421"/>
        <v>2.1466976435446483E-2</v>
      </c>
      <c r="D1325" s="19">
        <f t="shared" si="421"/>
        <v>2.1519862662201961E-2</v>
      </c>
      <c r="E1325" s="21">
        <f t="shared" si="422"/>
        <v>1.3915209881221191E-3</v>
      </c>
      <c r="F1325" s="21">
        <f t="shared" si="422"/>
        <v>5.6359892334165718E-3</v>
      </c>
      <c r="G1325" s="21">
        <f t="shared" si="422"/>
        <v>4.809566991544223E-3</v>
      </c>
      <c r="H1325" s="21">
        <f t="shared" si="422"/>
        <v>8.2246653397866076E-4</v>
      </c>
      <c r="I1325" s="21">
        <f t="shared" si="422"/>
        <v>-1.9704307678974575E-2</v>
      </c>
      <c r="J1325" s="21">
        <f t="shared" si="422"/>
        <v>4.2385701859208869E-3</v>
      </c>
      <c r="K1325" s="19">
        <f t="shared" si="417"/>
        <v>2.360329816686213E-2</v>
      </c>
    </row>
    <row r="1326" spans="1:11" x14ac:dyDescent="0.2">
      <c r="A1326" s="1" t="str">
        <f t="shared" si="416"/>
        <v>YE Mar-10</v>
      </c>
      <c r="B1326" s="19">
        <f t="shared" si="421"/>
        <v>-2.9806259314456574E-3</v>
      </c>
      <c r="C1326" s="19">
        <f t="shared" si="421"/>
        <v>2.001088274206575E-2</v>
      </c>
      <c r="D1326" s="19">
        <f t="shared" si="421"/>
        <v>2.0035431250933433E-2</v>
      </c>
      <c r="E1326" s="21">
        <f t="shared" si="422"/>
        <v>9.1685538948567125E-3</v>
      </c>
      <c r="F1326" s="21">
        <f t="shared" si="422"/>
        <v>1.9794832752431324E-2</v>
      </c>
      <c r="G1326" s="21">
        <f t="shared" si="422"/>
        <v>2.0112490839070407E-2</v>
      </c>
      <c r="H1326" s="21">
        <f t="shared" si="422"/>
        <v>-3.1139515444789101E-4</v>
      </c>
      <c r="I1326" s="21">
        <f t="shared" si="422"/>
        <v>-1.0653431266353208E-2</v>
      </c>
      <c r="J1326" s="21">
        <f t="shared" si="422"/>
        <v>1.0529736401875489E-2</v>
      </c>
      <c r="K1326" s="19">
        <f t="shared" si="417"/>
        <v>2.3060242630681627E-2</v>
      </c>
    </row>
    <row r="1327" spans="1:11" x14ac:dyDescent="0.2">
      <c r="A1327" s="1" t="str">
        <f t="shared" ref="A1327:A1358" si="423">TEXT(A997,"mmm-yy")</f>
        <v>YE Apr-10</v>
      </c>
      <c r="B1327" s="19">
        <f t="shared" si="421"/>
        <v>-6.5730504929787381E-3</v>
      </c>
      <c r="C1327" s="19">
        <f t="shared" si="421"/>
        <v>1.9405821385936051E-2</v>
      </c>
      <c r="D1327" s="19">
        <f t="shared" si="421"/>
        <v>1.94384870402875E-2</v>
      </c>
      <c r="E1327" s="21">
        <f t="shared" si="422"/>
        <v>8.5401892851895145E-3</v>
      </c>
      <c r="F1327" s="21">
        <f t="shared" si="422"/>
        <v>1.6726964162953495E-2</v>
      </c>
      <c r="G1327" s="21">
        <f t="shared" si="422"/>
        <v>1.9858691836951881E-2</v>
      </c>
      <c r="H1327" s="21">
        <f t="shared" si="422"/>
        <v>-3.0707466623217661E-3</v>
      </c>
      <c r="I1327" s="21">
        <f t="shared" si="422"/>
        <v>-1.0690490788452411E-2</v>
      </c>
      <c r="J1327" s="21">
        <f t="shared" si="422"/>
        <v>8.1174503155561073E-3</v>
      </c>
      <c r="K1327" s="19">
        <f t="shared" ref="K1327:K1358" si="424">K997/K985-1</f>
        <v>2.6150762159016017E-2</v>
      </c>
    </row>
    <row r="1328" spans="1:11" x14ac:dyDescent="0.2">
      <c r="A1328" s="1" t="str">
        <f t="shared" si="423"/>
        <v>YE May-10</v>
      </c>
      <c r="B1328" s="19">
        <f t="shared" si="421"/>
        <v>-5.7873895826987543E-3</v>
      </c>
      <c r="C1328" s="19">
        <f t="shared" si="421"/>
        <v>1.9262056926214521E-2</v>
      </c>
      <c r="D1328" s="19">
        <f t="shared" si="421"/>
        <v>1.9291878247512217E-2</v>
      </c>
      <c r="E1328" s="21">
        <f t="shared" si="422"/>
        <v>5.6703863539482313E-3</v>
      </c>
      <c r="F1328" s="21">
        <f t="shared" si="422"/>
        <v>1.3287538156096623E-2</v>
      </c>
      <c r="G1328" s="21">
        <f t="shared" si="422"/>
        <v>1.5589956987366982E-2</v>
      </c>
      <c r="H1328" s="21">
        <f t="shared" si="422"/>
        <v>-2.2670752260096627E-3</v>
      </c>
      <c r="I1328" s="21">
        <f t="shared" si="422"/>
        <v>-1.3363681379453096E-2</v>
      </c>
      <c r="J1328" s="21">
        <f t="shared" si="422"/>
        <v>7.5742031439984814E-3</v>
      </c>
      <c r="K1328" s="19">
        <f t="shared" si="424"/>
        <v>2.5195261301704353E-2</v>
      </c>
    </row>
    <row r="1329" spans="1:11" x14ac:dyDescent="0.2">
      <c r="A1329" s="1" t="str">
        <f t="shared" si="423"/>
        <v>YE Jun-10</v>
      </c>
      <c r="B1329" s="19">
        <f t="shared" si="421"/>
        <v>-1.3850415512465353E-2</v>
      </c>
      <c r="C1329" s="19">
        <f t="shared" si="421"/>
        <v>1.8309244480257281E-2</v>
      </c>
      <c r="D1329" s="19">
        <f t="shared" si="421"/>
        <v>1.8351880121617592E-2</v>
      </c>
      <c r="E1329" s="21">
        <f t="shared" si="422"/>
        <v>1.3050122119565355E-2</v>
      </c>
      <c r="F1329" s="21">
        <f t="shared" si="422"/>
        <v>1.9468243858305145E-2</v>
      </c>
      <c r="G1329" s="21">
        <f t="shared" si="422"/>
        <v>2.0663991280317928E-2</v>
      </c>
      <c r="H1329" s="21">
        <f t="shared" si="422"/>
        <v>-1.1715387553870027E-3</v>
      </c>
      <c r="I1329" s="21">
        <f t="shared" si="422"/>
        <v>-5.2062141834696707E-3</v>
      </c>
      <c r="J1329" s="21">
        <f t="shared" si="422"/>
        <v>6.33544342831871E-3</v>
      </c>
      <c r="K1329" s="19">
        <f t="shared" si="424"/>
        <v>3.2611340610597894E-2</v>
      </c>
    </row>
    <row r="1330" spans="1:11" x14ac:dyDescent="0.2">
      <c r="A1330" s="1" t="str">
        <f t="shared" si="423"/>
        <v>YE Jul-10</v>
      </c>
      <c r="B1330" s="19">
        <f t="shared" si="421"/>
        <v>-1.447044334975367E-2</v>
      </c>
      <c r="C1330" s="19">
        <f t="shared" si="421"/>
        <v>1.7092173967065527E-2</v>
      </c>
      <c r="D1330" s="19">
        <f t="shared" si="421"/>
        <v>1.7111179522769193E-2</v>
      </c>
      <c r="E1330" s="21">
        <f t="shared" si="422"/>
        <v>1.4021410442675242E-2</v>
      </c>
      <c r="F1330" s="21">
        <f t="shared" si="422"/>
        <v>1.7326988602503812E-2</v>
      </c>
      <c r="G1330" s="21">
        <f t="shared" si="422"/>
        <v>1.8586129752292679E-2</v>
      </c>
      <c r="H1330" s="21">
        <f t="shared" si="422"/>
        <v>-1.236165615268181E-3</v>
      </c>
      <c r="I1330" s="21">
        <f t="shared" si="422"/>
        <v>-3.0377889283881299E-3</v>
      </c>
      <c r="J1330" s="21">
        <f t="shared" si="422"/>
        <v>3.2598701820167886E-3</v>
      </c>
      <c r="K1330" s="19">
        <f t="shared" si="424"/>
        <v>3.2026048436434973E-2</v>
      </c>
    </row>
    <row r="1331" spans="1:11" x14ac:dyDescent="0.2">
      <c r="A1331" s="1" t="str">
        <f t="shared" si="423"/>
        <v>YE Aug-10</v>
      </c>
      <c r="B1331" s="19">
        <f t="shared" si="421"/>
        <v>-1.2623152709359653E-2</v>
      </c>
      <c r="C1331" s="19">
        <f t="shared" si="421"/>
        <v>1.66530173043693E-2</v>
      </c>
      <c r="D1331" s="19">
        <f t="shared" si="421"/>
        <v>1.6663514579675631E-2</v>
      </c>
      <c r="E1331" s="21">
        <f t="shared" si="422"/>
        <v>1.6581194582791614E-2</v>
      </c>
      <c r="F1331" s="21">
        <f t="shared" si="422"/>
        <v>1.7376960436853217E-2</v>
      </c>
      <c r="G1331" s="21">
        <f t="shared" si="422"/>
        <v>1.8566718292476247E-2</v>
      </c>
      <c r="H1331" s="21">
        <f t="shared" si="422"/>
        <v>-1.168070617521888E-3</v>
      </c>
      <c r="I1331" s="21">
        <f t="shared" si="422"/>
        <v>-8.097073978119429E-5</v>
      </c>
      <c r="J1331" s="21">
        <f t="shared" si="422"/>
        <v>7.8278632174422214E-4</v>
      </c>
      <c r="K1331" s="19">
        <f t="shared" si="424"/>
        <v>2.9650452199748045E-2</v>
      </c>
    </row>
    <row r="1332" spans="1:11" x14ac:dyDescent="0.2">
      <c r="A1332" s="1" t="str">
        <f t="shared" si="423"/>
        <v>YE Sep-10</v>
      </c>
      <c r="B1332" s="19">
        <f t="shared" si="421"/>
        <v>-1.3435114503816847E-2</v>
      </c>
      <c r="C1332" s="19">
        <f t="shared" si="421"/>
        <v>1.5063546265670746E-2</v>
      </c>
      <c r="D1332" s="19">
        <f t="shared" si="421"/>
        <v>1.5095559619217047E-2</v>
      </c>
      <c r="E1332" s="21">
        <f t="shared" si="422"/>
        <v>1.6259893801993108E-2</v>
      </c>
      <c r="F1332" s="21">
        <f t="shared" si="422"/>
        <v>1.4466636151238443E-2</v>
      </c>
      <c r="G1332" s="21">
        <f t="shared" si="422"/>
        <v>1.3859524850056593E-2</v>
      </c>
      <c r="H1332" s="21">
        <f t="shared" si="422"/>
        <v>5.9881205068501586E-4</v>
      </c>
      <c r="I1332" s="21">
        <f t="shared" si="422"/>
        <v>1.1470192847784499E-3</v>
      </c>
      <c r="J1332" s="21">
        <f t="shared" si="422"/>
        <v>-1.7645659950682457E-3</v>
      </c>
      <c r="K1332" s="19">
        <f t="shared" si="424"/>
        <v>2.8886757666379381E-2</v>
      </c>
    </row>
    <row r="1333" spans="1:11" x14ac:dyDescent="0.2">
      <c r="A1333" s="1" t="str">
        <f t="shared" si="423"/>
        <v>YE Oct-10</v>
      </c>
      <c r="B1333" s="19">
        <f t="shared" si="421"/>
        <v>-1.3481126423007805E-2</v>
      </c>
      <c r="C1333" s="19">
        <f t="shared" si="421"/>
        <v>1.3338665551100304E-2</v>
      </c>
      <c r="D1333" s="19">
        <f t="shared" si="421"/>
        <v>1.3337333521945327E-2</v>
      </c>
      <c r="E1333" s="21">
        <f t="shared" ref="E1333:J1342" si="425">IF(OR(E1003="C",E991="C"),"C",E1003/E991-1)</f>
        <v>1.7197713631031286E-2</v>
      </c>
      <c r="F1333" s="21">
        <f t="shared" si="425"/>
        <v>1.2767155620182713E-2</v>
      </c>
      <c r="G1333" s="21">
        <f t="shared" si="425"/>
        <v>9.8269243984567822E-3</v>
      </c>
      <c r="H1333" s="21">
        <f t="shared" si="425"/>
        <v>2.9116189623064059E-3</v>
      </c>
      <c r="I1333" s="21">
        <f t="shared" si="425"/>
        <v>3.8095705954788173E-3</v>
      </c>
      <c r="J1333" s="21">
        <f t="shared" si="425"/>
        <v>-4.3556507761238761E-3</v>
      </c>
      <c r="K1333" s="19">
        <f t="shared" si="424"/>
        <v>2.718629383831539E-2</v>
      </c>
    </row>
    <row r="1334" spans="1:11" x14ac:dyDescent="0.2">
      <c r="A1334" s="1" t="str">
        <f t="shared" si="423"/>
        <v>YE Nov-10</v>
      </c>
      <c r="B1334" s="19">
        <f t="shared" si="421"/>
        <v>-1.0463378176382654E-2</v>
      </c>
      <c r="C1334" s="19">
        <f t="shared" si="421"/>
        <v>1.2261408990948297E-2</v>
      </c>
      <c r="D1334" s="19">
        <f t="shared" si="421"/>
        <v>1.2274694575031386E-2</v>
      </c>
      <c r="E1334" s="21">
        <f t="shared" si="425"/>
        <v>1.9646441498961442E-2</v>
      </c>
      <c r="F1334" s="21">
        <f t="shared" si="425"/>
        <v>1.4020321571717176E-2</v>
      </c>
      <c r="G1334" s="21">
        <f t="shared" si="425"/>
        <v>9.7135116138649114E-3</v>
      </c>
      <c r="H1334" s="21">
        <f t="shared" si="425"/>
        <v>4.2653781575809901E-3</v>
      </c>
      <c r="I1334" s="21">
        <f t="shared" si="425"/>
        <v>7.2823582012242483E-3</v>
      </c>
      <c r="J1334" s="21">
        <f t="shared" si="425"/>
        <v>-5.5177164341135843E-3</v>
      </c>
      <c r="K1334" s="19">
        <f t="shared" si="424"/>
        <v>2.2965079478767914E-2</v>
      </c>
    </row>
    <row r="1335" spans="1:11" x14ac:dyDescent="0.2">
      <c r="A1335" s="1" t="str">
        <f t="shared" si="423"/>
        <v>YE Dec-10</v>
      </c>
      <c r="B1335" s="19">
        <f t="shared" si="421"/>
        <v>-9.2592592592593004E-3</v>
      </c>
      <c r="C1335" s="19">
        <f t="shared" si="421"/>
        <v>1.1072748025644508E-2</v>
      </c>
      <c r="D1335" s="19">
        <f t="shared" si="421"/>
        <v>1.1063089156634121E-2</v>
      </c>
      <c r="E1335" s="21">
        <f t="shared" si="425"/>
        <v>1.3606082306607981E-2</v>
      </c>
      <c r="F1335" s="21">
        <f t="shared" si="425"/>
        <v>7.2757062281723073E-3</v>
      </c>
      <c r="G1335" s="21">
        <f t="shared" si="425"/>
        <v>2.8684552920898998E-3</v>
      </c>
      <c r="H1335" s="21">
        <f t="shared" si="425"/>
        <v>4.3946450931082737E-3</v>
      </c>
      <c r="I1335" s="21">
        <f t="shared" si="425"/>
        <v>2.5151676262806788E-3</v>
      </c>
      <c r="J1335" s="21">
        <f t="shared" si="425"/>
        <v>-6.2454006432460796E-3</v>
      </c>
      <c r="K1335" s="19">
        <f t="shared" si="424"/>
        <v>2.0522026044575759E-2</v>
      </c>
    </row>
    <row r="1336" spans="1:11" x14ac:dyDescent="0.2">
      <c r="A1336" s="1" t="str">
        <f t="shared" si="423"/>
        <v>YE Jan-11</v>
      </c>
      <c r="B1336" s="19">
        <f t="shared" si="421"/>
        <v>-1.0714285714285676E-2</v>
      </c>
      <c r="C1336" s="19">
        <f t="shared" si="421"/>
        <v>8.7205140613189069E-3</v>
      </c>
      <c r="D1336" s="19">
        <f t="shared" si="421"/>
        <v>8.6655845845782231E-3</v>
      </c>
      <c r="E1336" s="21">
        <f t="shared" si="425"/>
        <v>6.2706103927130386E-3</v>
      </c>
      <c r="F1336" s="21">
        <f t="shared" si="425"/>
        <v>-1.824922752493463E-3</v>
      </c>
      <c r="G1336" s="21">
        <f t="shared" si="425"/>
        <v>-3.6971658219863146E-3</v>
      </c>
      <c r="H1336" s="21">
        <f t="shared" si="425"/>
        <v>1.8791907493040938E-3</v>
      </c>
      <c r="I1336" s="21">
        <f t="shared" si="425"/>
        <v>-2.3743986396160821E-3</v>
      </c>
      <c r="J1336" s="21">
        <f t="shared" si="425"/>
        <v>-8.0450855481578598E-3</v>
      </c>
      <c r="K1336" s="19">
        <f t="shared" si="424"/>
        <v>1.9645284971730126E-2</v>
      </c>
    </row>
    <row r="1337" spans="1:11" x14ac:dyDescent="0.2">
      <c r="A1337" s="1" t="str">
        <f t="shared" si="423"/>
        <v>YE Feb-11</v>
      </c>
      <c r="B1337" s="19">
        <f t="shared" si="421"/>
        <v>-1.0158350761876322E-2</v>
      </c>
      <c r="C1337" s="19">
        <f t="shared" si="421"/>
        <v>6.7471129374900851E-3</v>
      </c>
      <c r="D1337" s="19">
        <f t="shared" si="421"/>
        <v>6.8487107356189902E-3</v>
      </c>
      <c r="E1337" s="21">
        <f t="shared" si="425"/>
        <v>1.6159972339151452E-3</v>
      </c>
      <c r="F1337" s="21">
        <f t="shared" si="425"/>
        <v>-4.9208831494123029E-3</v>
      </c>
      <c r="G1337" s="21">
        <f t="shared" si="425"/>
        <v>-1.0014858013101202E-2</v>
      </c>
      <c r="H1337" s="21">
        <f t="shared" si="425"/>
        <v>5.1455063794847433E-3</v>
      </c>
      <c r="I1337" s="21">
        <f t="shared" si="425"/>
        <v>-5.1971199306406479E-3</v>
      </c>
      <c r="J1337" s="21">
        <f t="shared" si="425"/>
        <v>-6.5263338458848574E-3</v>
      </c>
      <c r="K1337" s="19">
        <f t="shared" si="424"/>
        <v>1.70789577427648E-2</v>
      </c>
    </row>
    <row r="1338" spans="1:11" x14ac:dyDescent="0.2">
      <c r="A1338" s="1" t="str">
        <f t="shared" si="423"/>
        <v>YE Mar-11</v>
      </c>
      <c r="B1338" s="19">
        <f t="shared" si="421"/>
        <v>-2.5710014947683102E-2</v>
      </c>
      <c r="C1338" s="19">
        <f t="shared" si="421"/>
        <v>2.9452534564389232E-3</v>
      </c>
      <c r="D1338" s="19">
        <f t="shared" si="421"/>
        <v>2.973196178032822E-3</v>
      </c>
      <c r="E1338" s="21">
        <f t="shared" si="425"/>
        <v>-5.6921444485719119E-3</v>
      </c>
      <c r="F1338" s="21">
        <f t="shared" si="425"/>
        <v>-1.2698275597512021E-2</v>
      </c>
      <c r="G1338" s="21">
        <f t="shared" si="425"/>
        <v>-2.1018876390098251E-2</v>
      </c>
      <c r="H1338" s="21">
        <f t="shared" si="425"/>
        <v>8.4992453806511659E-3</v>
      </c>
      <c r="I1338" s="21">
        <f t="shared" si="425"/>
        <v>-8.6396532426041839E-3</v>
      </c>
      <c r="J1338" s="21">
        <f t="shared" si="425"/>
        <v>-7.0462393612031882E-3</v>
      </c>
      <c r="K1338" s="19">
        <f t="shared" si="424"/>
        <v>2.9411436886096265E-2</v>
      </c>
    </row>
    <row r="1339" spans="1:11" x14ac:dyDescent="0.2">
      <c r="A1339" s="1" t="str">
        <f t="shared" si="423"/>
        <v>YE Apr-11</v>
      </c>
      <c r="B1339" s="19">
        <f t="shared" si="421"/>
        <v>-2.4360902255639139E-2</v>
      </c>
      <c r="C1339" s="19">
        <f t="shared" si="421"/>
        <v>-1.0307947728273037E-3</v>
      </c>
      <c r="D1339" s="19">
        <f t="shared" si="421"/>
        <v>-9.4912443053263296E-4</v>
      </c>
      <c r="E1339" s="21">
        <f t="shared" si="425"/>
        <v>-7.6229652531679681E-3</v>
      </c>
      <c r="F1339" s="21">
        <f t="shared" si="425"/>
        <v>-1.6628457313707878E-2</v>
      </c>
      <c r="G1339" s="21">
        <f t="shared" si="425"/>
        <v>-2.5907500392321703E-2</v>
      </c>
      <c r="H1339" s="21">
        <f t="shared" si="425"/>
        <v>9.5258336167776125E-3</v>
      </c>
      <c r="I1339" s="21">
        <f t="shared" si="425"/>
        <v>-6.6801811457612992E-3</v>
      </c>
      <c r="J1339" s="21">
        <f t="shared" si="425"/>
        <v>-9.0746679389224205E-3</v>
      </c>
      <c r="K1339" s="19">
        <f t="shared" si="424"/>
        <v>2.3912640992709289E-2</v>
      </c>
    </row>
    <row r="1340" spans="1:11" x14ac:dyDescent="0.2">
      <c r="A1340" s="1" t="str">
        <f t="shared" si="423"/>
        <v>YE May-11</v>
      </c>
      <c r="B1340" s="19">
        <f t="shared" si="421"/>
        <v>-2.2365196078431349E-2</v>
      </c>
      <c r="C1340" s="19">
        <f t="shared" si="421"/>
        <v>-5.7535476484233961E-3</v>
      </c>
      <c r="D1340" s="19">
        <f t="shared" si="421"/>
        <v>-5.7632974345321886E-3</v>
      </c>
      <c r="E1340" s="21">
        <f t="shared" si="425"/>
        <v>-3.6216653692882073E-3</v>
      </c>
      <c r="F1340" s="21">
        <f t="shared" si="425"/>
        <v>-1.2374563475915479E-2</v>
      </c>
      <c r="G1340" s="21">
        <f t="shared" si="425"/>
        <v>-2.2361589958382999E-2</v>
      </c>
      <c r="H1340" s="21">
        <f t="shared" si="425"/>
        <v>1.021546041960697E-2</v>
      </c>
      <c r="I1340" s="21">
        <f t="shared" si="425"/>
        <v>2.1540464757718869E-3</v>
      </c>
      <c r="J1340" s="21">
        <f t="shared" si="425"/>
        <v>-8.7847133989231718E-3</v>
      </c>
      <c r="K1340" s="19">
        <f t="shared" si="424"/>
        <v>1.699167047181005E-2</v>
      </c>
    </row>
    <row r="1341" spans="1:11" x14ac:dyDescent="0.2">
      <c r="A1341" s="1" t="str">
        <f t="shared" si="423"/>
        <v>YE Jun-11</v>
      </c>
      <c r="B1341" s="19">
        <f t="shared" si="421"/>
        <v>-2.2159800249687889E-2</v>
      </c>
      <c r="C1341" s="19">
        <f t="shared" si="421"/>
        <v>-9.0264709461568282E-3</v>
      </c>
      <c r="D1341" s="19">
        <f t="shared" si="421"/>
        <v>-8.9918859709278154E-3</v>
      </c>
      <c r="E1341" s="21">
        <f t="shared" si="425"/>
        <v>-7.756233128065837E-3</v>
      </c>
      <c r="F1341" s="21">
        <f t="shared" si="425"/>
        <v>-1.5652491223295928E-2</v>
      </c>
      <c r="G1341" s="21">
        <f t="shared" si="425"/>
        <v>-2.6367919278851515E-2</v>
      </c>
      <c r="H1341" s="21">
        <f t="shared" si="425"/>
        <v>1.1005623446198376E-2</v>
      </c>
      <c r="I1341" s="21">
        <f t="shared" si="425"/>
        <v>1.2468645063239414E-3</v>
      </c>
      <c r="J1341" s="21">
        <f t="shared" si="425"/>
        <v>-7.9579820593108641E-3</v>
      </c>
      <c r="K1341" s="19">
        <f t="shared" si="424"/>
        <v>1.3430956619378653E-2</v>
      </c>
    </row>
    <row r="1342" spans="1:11" x14ac:dyDescent="0.2">
      <c r="A1342" s="1" t="str">
        <f t="shared" si="423"/>
        <v>YE Jul-11</v>
      </c>
      <c r="B1342" s="19">
        <f t="shared" si="421"/>
        <v>-1.9368947203998732E-2</v>
      </c>
      <c r="C1342" s="19">
        <f t="shared" si="421"/>
        <v>-1.2130473954191645E-2</v>
      </c>
      <c r="D1342" s="19">
        <f t="shared" si="421"/>
        <v>-1.215588985601801E-2</v>
      </c>
      <c r="E1342" s="21">
        <f t="shared" si="425"/>
        <v>-7.5154744159133813E-3</v>
      </c>
      <c r="F1342" s="21">
        <f t="shared" si="425"/>
        <v>-1.4437031108163634E-2</v>
      </c>
      <c r="G1342" s="21">
        <f t="shared" si="425"/>
        <v>-2.736947470820239E-2</v>
      </c>
      <c r="H1342" s="21">
        <f t="shared" si="425"/>
        <v>1.3296357932174763E-2</v>
      </c>
      <c r="I1342" s="21">
        <f t="shared" si="425"/>
        <v>4.6975179509127774E-3</v>
      </c>
      <c r="J1342" s="21">
        <f t="shared" si="425"/>
        <v>-6.973969380708267E-3</v>
      </c>
      <c r="K1342" s="19">
        <f t="shared" si="424"/>
        <v>7.3814440498987111E-3</v>
      </c>
    </row>
    <row r="1343" spans="1:11" x14ac:dyDescent="0.2">
      <c r="A1343" s="1" t="str">
        <f t="shared" si="423"/>
        <v>YE Aug-11</v>
      </c>
      <c r="B1343" s="19">
        <f t="shared" ref="B1343:D1362" si="426">B1013/B1001-1</f>
        <v>-1.7461802307452423E-2</v>
      </c>
      <c r="C1343" s="19">
        <f t="shared" si="426"/>
        <v>-1.4984464032592792E-2</v>
      </c>
      <c r="D1343" s="19">
        <f t="shared" si="426"/>
        <v>-1.5064930825874012E-2</v>
      </c>
      <c r="E1343" s="21">
        <f t="shared" ref="E1343:J1352" si="427">IF(OR(E1013="C",E1001="C"),"C",E1013/E1001-1)</f>
        <v>-2.9611669316785827E-3</v>
      </c>
      <c r="F1343" s="21">
        <f t="shared" si="427"/>
        <v>-9.1475541711728559E-3</v>
      </c>
      <c r="G1343" s="21">
        <f t="shared" si="427"/>
        <v>-2.1969823996576876E-2</v>
      </c>
      <c r="H1343" s="21">
        <f t="shared" si="427"/>
        <v>1.3110300827117838E-2</v>
      </c>
      <c r="I1343" s="21">
        <f t="shared" si="427"/>
        <v>1.2288895251079346E-2</v>
      </c>
      <c r="J1343" s="21">
        <f t="shared" si="427"/>
        <v>-6.2047605713170251E-3</v>
      </c>
      <c r="K1343" s="19">
        <f t="shared" si="424"/>
        <v>2.5213658671772166E-3</v>
      </c>
    </row>
    <row r="1344" spans="1:11" x14ac:dyDescent="0.2">
      <c r="A1344" s="1" t="str">
        <f t="shared" si="423"/>
        <v>YE Sep-11</v>
      </c>
      <c r="B1344" s="19">
        <f t="shared" si="426"/>
        <v>-1.1451562983596397E-2</v>
      </c>
      <c r="C1344" s="19">
        <f t="shared" si="426"/>
        <v>-1.5448291396446878E-2</v>
      </c>
      <c r="D1344" s="19">
        <f t="shared" si="426"/>
        <v>-1.5522443365332483E-2</v>
      </c>
      <c r="E1344" s="21">
        <f t="shared" si="427"/>
        <v>-2.1980156554370911E-3</v>
      </c>
      <c r="F1344" s="21">
        <f t="shared" si="427"/>
        <v>-8.1524643754621318E-3</v>
      </c>
      <c r="G1344" s="21">
        <f t="shared" si="427"/>
        <v>-2.0936532528453733E-2</v>
      </c>
      <c r="H1344" s="21">
        <f t="shared" si="427"/>
        <v>1.3057445791544886E-2</v>
      </c>
      <c r="I1344" s="21">
        <f t="shared" si="427"/>
        <v>1.3534516475361302E-2</v>
      </c>
      <c r="J1344" s="21">
        <f t="shared" si="427"/>
        <v>-5.9675655224682433E-3</v>
      </c>
      <c r="K1344" s="19">
        <f t="shared" si="424"/>
        <v>-4.043027395716936E-3</v>
      </c>
    </row>
    <row r="1345" spans="1:11" x14ac:dyDescent="0.2">
      <c r="A1345" s="1" t="str">
        <f t="shared" si="423"/>
        <v>YE Oct-11</v>
      </c>
      <c r="B1345" s="19">
        <f t="shared" si="426"/>
        <v>-1.9131491041603388E-2</v>
      </c>
      <c r="C1345" s="19">
        <f t="shared" si="426"/>
        <v>-1.7941721657023124E-2</v>
      </c>
      <c r="D1345" s="19">
        <f t="shared" si="426"/>
        <v>-1.80639627412994E-2</v>
      </c>
      <c r="E1345" s="21">
        <f t="shared" si="427"/>
        <v>-3.3061962656371069E-3</v>
      </c>
      <c r="F1345" s="21">
        <f t="shared" si="427"/>
        <v>-7.9819230440284494E-3</v>
      </c>
      <c r="G1345" s="21">
        <f t="shared" si="427"/>
        <v>-2.138179710991317E-2</v>
      </c>
      <c r="H1345" s="21">
        <f t="shared" si="427"/>
        <v>1.3692647476116537E-2</v>
      </c>
      <c r="I1345" s="21">
        <f t="shared" si="427"/>
        <v>1.5029254366569322E-2</v>
      </c>
      <c r="J1345" s="21">
        <f t="shared" si="427"/>
        <v>-4.6912369284053401E-3</v>
      </c>
      <c r="K1345" s="19">
        <f t="shared" si="424"/>
        <v>1.2129754128245018E-3</v>
      </c>
    </row>
    <row r="1346" spans="1:11" x14ac:dyDescent="0.2">
      <c r="A1346" s="1" t="str">
        <f t="shared" si="423"/>
        <v>YE Nov-11</v>
      </c>
      <c r="B1346" s="19">
        <f t="shared" si="426"/>
        <v>-2.0543806646525664E-2</v>
      </c>
      <c r="C1346" s="19">
        <f t="shared" si="426"/>
        <v>-2.0600644011937619E-2</v>
      </c>
      <c r="D1346" s="19">
        <f t="shared" si="426"/>
        <v>-2.0686735207202656E-2</v>
      </c>
      <c r="E1346" s="21">
        <f t="shared" si="427"/>
        <v>-8.1141076327627681E-3</v>
      </c>
      <c r="F1346" s="21">
        <f t="shared" si="427"/>
        <v>-1.0832313171091235E-2</v>
      </c>
      <c r="G1346" s="21">
        <f t="shared" si="427"/>
        <v>-2.5013496555228776E-2</v>
      </c>
      <c r="H1346" s="21">
        <f t="shared" si="427"/>
        <v>1.4545004811895579E-2</v>
      </c>
      <c r="I1346" s="21">
        <f t="shared" si="427"/>
        <v>1.2838208187754718E-2</v>
      </c>
      <c r="J1346" s="21">
        <f t="shared" si="427"/>
        <v>-2.7404417778754686E-3</v>
      </c>
      <c r="K1346" s="19">
        <f t="shared" si="424"/>
        <v>-5.8029512496338143E-5</v>
      </c>
    </row>
    <row r="1347" spans="1:11" x14ac:dyDescent="0.2">
      <c r="A1347" s="1" t="str">
        <f t="shared" si="423"/>
        <v>YE Dec-11</v>
      </c>
      <c r="B1347" s="19">
        <f t="shared" si="426"/>
        <v>-2.1103406692794646E-2</v>
      </c>
      <c r="C1347" s="19">
        <f t="shared" si="426"/>
        <v>-2.2931063789879635E-2</v>
      </c>
      <c r="D1347" s="19">
        <f t="shared" si="426"/>
        <v>-2.3062116603376426E-2</v>
      </c>
      <c r="E1347" s="21">
        <f t="shared" si="427"/>
        <v>-7.6350814472694317E-3</v>
      </c>
      <c r="F1347" s="21">
        <f t="shared" si="427"/>
        <v>-7.1503077659326175E-3</v>
      </c>
      <c r="G1347" s="21">
        <f t="shared" si="427"/>
        <v>-2.2283418618944006E-2</v>
      </c>
      <c r="H1347" s="21">
        <f t="shared" si="427"/>
        <v>1.547801391650272E-2</v>
      </c>
      <c r="I1347" s="21">
        <f t="shared" si="427"/>
        <v>1.5791213974086116E-2</v>
      </c>
      <c r="J1347" s="21">
        <f t="shared" si="427"/>
        <v>4.8850344492601394E-4</v>
      </c>
      <c r="K1347" s="19">
        <f t="shared" si="424"/>
        <v>-1.8670583895998849E-3</v>
      </c>
    </row>
    <row r="1348" spans="1:11" x14ac:dyDescent="0.2">
      <c r="A1348" s="1" t="str">
        <f t="shared" si="423"/>
        <v>YE Jan-12</v>
      </c>
      <c r="B1348" s="19">
        <f t="shared" si="426"/>
        <v>-2.1058965102286442E-2</v>
      </c>
      <c r="C1348" s="19">
        <f t="shared" si="426"/>
        <v>-2.4248104095716205E-2</v>
      </c>
      <c r="D1348" s="19">
        <f t="shared" si="426"/>
        <v>-2.4404661457816612E-2</v>
      </c>
      <c r="E1348" s="21">
        <f t="shared" si="427"/>
        <v>-1.0466387710700409E-2</v>
      </c>
      <c r="F1348" s="21">
        <f t="shared" si="427"/>
        <v>-9.6367443602412006E-3</v>
      </c>
      <c r="G1348" s="21">
        <f t="shared" si="427"/>
        <v>-2.3944397715172872E-2</v>
      </c>
      <c r="H1348" s="21">
        <f t="shared" si="427"/>
        <v>1.4658645799931147E-2</v>
      </c>
      <c r="I1348" s="21">
        <f t="shared" si="427"/>
        <v>1.4286941723136826E-2</v>
      </c>
      <c r="J1348" s="21">
        <f t="shared" si="427"/>
        <v>8.3841856421607019E-4</v>
      </c>
      <c r="K1348" s="19">
        <f t="shared" si="424"/>
        <v>-3.2577437044132296E-3</v>
      </c>
    </row>
    <row r="1349" spans="1:11" x14ac:dyDescent="0.2">
      <c r="A1349" s="1" t="str">
        <f t="shared" si="423"/>
        <v>YE Feb-12</v>
      </c>
      <c r="B1349" s="19">
        <f t="shared" si="426"/>
        <v>-2.0525203742831288E-2</v>
      </c>
      <c r="C1349" s="19">
        <f t="shared" si="426"/>
        <v>-2.5520715666800697E-2</v>
      </c>
      <c r="D1349" s="19">
        <f t="shared" si="426"/>
        <v>-2.2852037387444568E-2</v>
      </c>
      <c r="E1349" s="21">
        <f t="shared" si="427"/>
        <v>-9.6629683007911638E-3</v>
      </c>
      <c r="F1349" s="21">
        <f t="shared" si="427"/>
        <v>-1.014978399765698E-2</v>
      </c>
      <c r="G1349" s="21">
        <f t="shared" si="427"/>
        <v>-2.2960214423419001E-2</v>
      </c>
      <c r="H1349" s="21">
        <f t="shared" si="427"/>
        <v>1.3111472649194322E-2</v>
      </c>
      <c r="I1349" s="21">
        <f t="shared" si="427"/>
        <v>1.3497514799488908E-2</v>
      </c>
      <c r="J1349" s="21">
        <f t="shared" si="427"/>
        <v>-4.9156568045383153E-4</v>
      </c>
      <c r="K1349" s="19">
        <f t="shared" si="424"/>
        <v>-5.1001944542713451E-3</v>
      </c>
    </row>
    <row r="1350" spans="1:11" x14ac:dyDescent="0.2">
      <c r="A1350" s="1" t="str">
        <f t="shared" si="423"/>
        <v>YE Mar-12</v>
      </c>
      <c r="B1350" s="19">
        <f t="shared" si="426"/>
        <v>-7.6710647437864266E-3</v>
      </c>
      <c r="C1350" s="19">
        <f t="shared" si="426"/>
        <v>-2.2693226922855247E-2</v>
      </c>
      <c r="D1350" s="19">
        <f t="shared" si="426"/>
        <v>-1.9962632432784067E-2</v>
      </c>
      <c r="E1350" s="21">
        <f t="shared" si="427"/>
        <v>-4.6235885140338828E-3</v>
      </c>
      <c r="F1350" s="21">
        <f t="shared" si="427"/>
        <v>-5.4068347429654384E-3</v>
      </c>
      <c r="G1350" s="21">
        <f t="shared" si="427"/>
        <v>-1.5133307367769189E-2</v>
      </c>
      <c r="H1350" s="21">
        <f t="shared" si="427"/>
        <v>9.8759280799798344E-3</v>
      </c>
      <c r="I1350" s="21">
        <f t="shared" si="427"/>
        <v>1.5651488837437721E-2</v>
      </c>
      <c r="J1350" s="21">
        <f t="shared" si="427"/>
        <v>-7.868844588776458E-4</v>
      </c>
      <c r="K1350" s="19">
        <f t="shared" si="424"/>
        <v>-1.5138288973897573E-2</v>
      </c>
    </row>
    <row r="1351" spans="1:11" x14ac:dyDescent="0.2">
      <c r="A1351" s="1" t="str">
        <f t="shared" si="423"/>
        <v>YE Apr-12</v>
      </c>
      <c r="B1351" s="19">
        <f t="shared" si="426"/>
        <v>-6.1652281134402243E-3</v>
      </c>
      <c r="C1351" s="19">
        <f t="shared" si="426"/>
        <v>-1.9593510324483865E-2</v>
      </c>
      <c r="D1351" s="19">
        <f t="shared" si="426"/>
        <v>-1.6897797983962071E-2</v>
      </c>
      <c r="E1351" s="21">
        <f t="shared" si="427"/>
        <v>-5.6456836512672748E-3</v>
      </c>
      <c r="F1351" s="21">
        <f t="shared" si="427"/>
        <v>-3.88085116657233E-3</v>
      </c>
      <c r="G1351" s="21">
        <f t="shared" si="427"/>
        <v>-1.0669345752057691E-2</v>
      </c>
      <c r="H1351" s="21">
        <f t="shared" si="427"/>
        <v>6.8617044830636686E-3</v>
      </c>
      <c r="I1351" s="21">
        <f t="shared" si="427"/>
        <v>1.1445518390275522E-2</v>
      </c>
      <c r="J1351" s="21">
        <f t="shared" si="427"/>
        <v>1.7748527418026683E-3</v>
      </c>
      <c r="K1351" s="19">
        <f t="shared" si="424"/>
        <v>-1.351158420987153E-2</v>
      </c>
    </row>
    <row r="1352" spans="1:11" x14ac:dyDescent="0.2">
      <c r="A1352" s="1" t="str">
        <f t="shared" si="423"/>
        <v>YE May-12</v>
      </c>
      <c r="B1352" s="19">
        <f t="shared" si="426"/>
        <v>-8.4612973989345308E-3</v>
      </c>
      <c r="C1352" s="19">
        <f t="shared" si="426"/>
        <v>-1.6340329540532217E-2</v>
      </c>
      <c r="D1352" s="19">
        <f t="shared" si="426"/>
        <v>-1.3573364415658928E-2</v>
      </c>
      <c r="E1352" s="21">
        <f t="shared" si="427"/>
        <v>-7.4745322889055998E-3</v>
      </c>
      <c r="F1352" s="21">
        <f t="shared" si="427"/>
        <v>-4.5869326981426983E-3</v>
      </c>
      <c r="G1352" s="21">
        <f t="shared" si="427"/>
        <v>-8.9484972546146624E-3</v>
      </c>
      <c r="H1352" s="21">
        <f t="shared" si="427"/>
        <v>4.400946413369633E-3</v>
      </c>
      <c r="I1352" s="21">
        <f t="shared" si="427"/>
        <v>6.182752884749787E-3</v>
      </c>
      <c r="J1352" s="21">
        <f t="shared" si="427"/>
        <v>2.9093455883022479E-3</v>
      </c>
      <c r="K1352" s="19">
        <f t="shared" si="424"/>
        <v>-7.9462678773193351E-3</v>
      </c>
    </row>
    <row r="1353" spans="1:11" x14ac:dyDescent="0.2">
      <c r="A1353" s="1" t="str">
        <f t="shared" si="423"/>
        <v>YE Jun-12</v>
      </c>
      <c r="B1353" s="19">
        <f t="shared" si="426"/>
        <v>-7.022023619533968E-3</v>
      </c>
      <c r="C1353" s="19">
        <f t="shared" si="426"/>
        <v>-1.3216321605464487E-2</v>
      </c>
      <c r="D1353" s="19">
        <f t="shared" si="426"/>
        <v>-1.0484933182577927E-2</v>
      </c>
      <c r="E1353" s="21">
        <f t="shared" ref="E1353:J1362" si="428">IF(OR(E1023="C",E1011="C"),"C",E1023/E1011-1)</f>
        <v>-6.4773654085150678E-3</v>
      </c>
      <c r="F1353" s="21">
        <f t="shared" si="428"/>
        <v>-2.4893130473656599E-3</v>
      </c>
      <c r="G1353" s="21">
        <f t="shared" si="428"/>
        <v>-5.3492238876484688E-3</v>
      </c>
      <c r="H1353" s="21">
        <f t="shared" si="428"/>
        <v>2.8752914178189481E-3</v>
      </c>
      <c r="I1353" s="21">
        <f t="shared" si="428"/>
        <v>4.0500320899128361E-3</v>
      </c>
      <c r="J1353" s="21">
        <f t="shared" si="428"/>
        <v>4.0140528482164317E-3</v>
      </c>
      <c r="K1353" s="19">
        <f t="shared" si="424"/>
        <v>-6.2381020861204117E-3</v>
      </c>
    </row>
    <row r="1354" spans="1:11" x14ac:dyDescent="0.2">
      <c r="A1354" s="1" t="str">
        <f t="shared" si="423"/>
        <v>YE Jul-12</v>
      </c>
      <c r="B1354" s="19">
        <f t="shared" si="426"/>
        <v>-1.5291494106403292E-2</v>
      </c>
      <c r="C1354" s="19">
        <f t="shared" si="426"/>
        <v>-1.1702140309155729E-2</v>
      </c>
      <c r="D1354" s="19">
        <f t="shared" si="426"/>
        <v>-8.9354292568532001E-3</v>
      </c>
      <c r="E1354" s="21">
        <f t="shared" si="428"/>
        <v>-1.23827080550305E-2</v>
      </c>
      <c r="F1354" s="21">
        <f t="shared" si="428"/>
        <v>-8.5831307157759884E-3</v>
      </c>
      <c r="G1354" s="21">
        <f t="shared" si="428"/>
        <v>-9.0182706474223329E-3</v>
      </c>
      <c r="H1354" s="21">
        <f t="shared" si="428"/>
        <v>4.3909985296175513E-4</v>
      </c>
      <c r="I1354" s="21">
        <f t="shared" si="428"/>
        <v>-3.4783594328192668E-3</v>
      </c>
      <c r="J1354" s="21">
        <f t="shared" si="428"/>
        <v>3.8472162954659161E-3</v>
      </c>
      <c r="K1354" s="19">
        <f t="shared" si="424"/>
        <v>3.6450927109543674E-3</v>
      </c>
    </row>
    <row r="1355" spans="1:11" x14ac:dyDescent="0.2">
      <c r="A1355" s="1" t="str">
        <f t="shared" si="423"/>
        <v>YE Aug-12</v>
      </c>
      <c r="B1355" s="19">
        <f t="shared" si="426"/>
        <v>-1.9358933671850154E-2</v>
      </c>
      <c r="C1355" s="19">
        <f t="shared" si="426"/>
        <v>-1.059627420941911E-2</v>
      </c>
      <c r="D1355" s="19">
        <f t="shared" si="426"/>
        <v>-7.802908373851003E-3</v>
      </c>
      <c r="E1355" s="21">
        <f t="shared" si="428"/>
        <v>-2.4339800673040979E-2</v>
      </c>
      <c r="F1355" s="21">
        <f t="shared" si="428"/>
        <v>-2.0161579737648205E-2</v>
      </c>
      <c r="G1355" s="21">
        <f t="shared" si="428"/>
        <v>-1.8658213151334757E-2</v>
      </c>
      <c r="H1355" s="21">
        <f t="shared" si="428"/>
        <v>-1.5319500366341998E-3</v>
      </c>
      <c r="I1355" s="21">
        <f t="shared" si="428"/>
        <v>-1.6666942927727302E-2</v>
      </c>
      <c r="J1355" s="21">
        <f t="shared" si="428"/>
        <v>4.2824550373943282E-3</v>
      </c>
      <c r="K1355" s="19">
        <f t="shared" si="424"/>
        <v>8.9356440019807692E-3</v>
      </c>
    </row>
    <row r="1356" spans="1:11" x14ac:dyDescent="0.2">
      <c r="A1356" s="1" t="str">
        <f t="shared" si="423"/>
        <v>YE Sep-12</v>
      </c>
      <c r="B1356" s="19">
        <f t="shared" si="426"/>
        <v>-1.2210394489668097E-2</v>
      </c>
      <c r="C1356" s="19">
        <f t="shared" si="426"/>
        <v>-1.1987264425230904E-2</v>
      </c>
      <c r="D1356" s="19">
        <f t="shared" si="426"/>
        <v>-9.1743843609117803E-3</v>
      </c>
      <c r="E1356" s="21">
        <f t="shared" si="428"/>
        <v>-2.869301241768496E-2</v>
      </c>
      <c r="F1356" s="21">
        <f t="shared" si="428"/>
        <v>-2.2773090897949211E-2</v>
      </c>
      <c r="G1356" s="21">
        <f t="shared" si="428"/>
        <v>-2.2366523944269745E-2</v>
      </c>
      <c r="H1356" s="21">
        <f t="shared" si="428"/>
        <v>-4.15868486132287E-4</v>
      </c>
      <c r="I1356" s="21">
        <f t="shared" si="428"/>
        <v>-1.9699357534457174E-2</v>
      </c>
      <c r="J1356" s="21">
        <f t="shared" si="428"/>
        <v>6.0947996827149797E-3</v>
      </c>
      <c r="K1356" s="19">
        <f t="shared" si="424"/>
        <v>2.2588824906888405E-4</v>
      </c>
    </row>
    <row r="1357" spans="1:11" x14ac:dyDescent="0.2">
      <c r="A1357" s="1" t="str">
        <f t="shared" si="423"/>
        <v>YE Oct-12</v>
      </c>
      <c r="B1357" s="19">
        <f t="shared" si="426"/>
        <v>-8.6687306501548322E-3</v>
      </c>
      <c r="C1357" s="19">
        <f t="shared" si="426"/>
        <v>-1.0022672676886613E-2</v>
      </c>
      <c r="D1357" s="19">
        <f t="shared" si="426"/>
        <v>-7.1652231926544463E-3</v>
      </c>
      <c r="E1357" s="21">
        <f t="shared" si="428"/>
        <v>-2.6989991166879168E-2</v>
      </c>
      <c r="F1357" s="21">
        <f t="shared" si="428"/>
        <v>-1.9091980916952855E-2</v>
      </c>
      <c r="G1357" s="21">
        <f t="shared" si="428"/>
        <v>-1.6028995521603195E-2</v>
      </c>
      <c r="H1357" s="21">
        <f t="shared" si="428"/>
        <v>-3.1128817631912442E-3</v>
      </c>
      <c r="I1357" s="21">
        <f t="shared" si="428"/>
        <v>-1.9967842018966175E-2</v>
      </c>
      <c r="J1357" s="21">
        <f t="shared" si="428"/>
        <v>8.1170904494578533E-3</v>
      </c>
      <c r="K1357" s="19">
        <f t="shared" si="424"/>
        <v>-1.3657816197201189E-3</v>
      </c>
    </row>
    <row r="1358" spans="1:11" x14ac:dyDescent="0.2">
      <c r="A1358" s="1" t="str">
        <f t="shared" si="423"/>
        <v>YE Nov-12</v>
      </c>
      <c r="B1358" s="19">
        <f t="shared" si="426"/>
        <v>-8.9450956199876863E-3</v>
      </c>
      <c r="C1358" s="19">
        <f t="shared" si="426"/>
        <v>-7.9474384504469864E-3</v>
      </c>
      <c r="D1358" s="19">
        <f t="shared" si="426"/>
        <v>-5.1112834044869659E-3</v>
      </c>
      <c r="E1358" s="21">
        <f t="shared" si="428"/>
        <v>-2.7211198064216569E-2</v>
      </c>
      <c r="F1358" s="21">
        <f t="shared" si="428"/>
        <v>-1.8894789047086191E-2</v>
      </c>
      <c r="G1358" s="21">
        <f t="shared" si="428"/>
        <v>-1.518973343841834E-2</v>
      </c>
      <c r="H1358" s="21">
        <f t="shared" si="428"/>
        <v>-3.7622024611947413E-3</v>
      </c>
      <c r="I1358" s="21">
        <f t="shared" si="428"/>
        <v>-2.2213453918097481E-2</v>
      </c>
      <c r="J1358" s="21">
        <f t="shared" si="428"/>
        <v>8.5490385997262219E-3</v>
      </c>
      <c r="K1358" s="19">
        <f t="shared" si="424"/>
        <v>1.0066618561004326E-3</v>
      </c>
    </row>
    <row r="1359" spans="1:11" x14ac:dyDescent="0.2">
      <c r="A1359" s="1" t="str">
        <f t="shared" ref="A1359:A1390" si="429">TEXT(A1029,"mmm-yy")</f>
        <v>YE Dec-12</v>
      </c>
      <c r="B1359" s="19">
        <f t="shared" si="426"/>
        <v>-1.0163227594702784E-2</v>
      </c>
      <c r="C1359" s="19">
        <f t="shared" si="426"/>
        <v>-5.9461962820676062E-3</v>
      </c>
      <c r="D1359" s="19">
        <f t="shared" si="426"/>
        <v>-3.0645934710082923E-3</v>
      </c>
      <c r="E1359" s="21">
        <f t="shared" si="428"/>
        <v>-2.506532389345173E-2</v>
      </c>
      <c r="F1359" s="21">
        <f t="shared" si="428"/>
        <v>-1.8053435826218323E-2</v>
      </c>
      <c r="G1359" s="21">
        <f t="shared" si="428"/>
        <v>-1.3044340766499629E-2</v>
      </c>
      <c r="H1359" s="21">
        <f t="shared" si="428"/>
        <v>-5.0752989892260958E-3</v>
      </c>
      <c r="I1359" s="21">
        <f t="shared" si="428"/>
        <v>-2.2068360977410717E-2</v>
      </c>
      <c r="J1359" s="21">
        <f t="shared" si="428"/>
        <v>7.1921619356445365E-3</v>
      </c>
      <c r="K1359" s="19">
        <f t="shared" ref="K1359:K1390" si="430">K1029/K1017-1</f>
        <v>4.2603300162187274E-3</v>
      </c>
    </row>
    <row r="1360" spans="1:11" x14ac:dyDescent="0.2">
      <c r="A1360" s="1" t="str">
        <f t="shared" si="429"/>
        <v>YE Jan-13</v>
      </c>
      <c r="B1360" s="19">
        <f t="shared" si="426"/>
        <v>-7.6828518746158148E-3</v>
      </c>
      <c r="C1360" s="19">
        <f t="shared" si="426"/>
        <v>-4.4711520834824769E-3</v>
      </c>
      <c r="D1360" s="19">
        <f t="shared" si="426"/>
        <v>-1.5552277826988981E-3</v>
      </c>
      <c r="E1360" s="21">
        <f t="shared" si="428"/>
        <v>-2.0618959820582261E-2</v>
      </c>
      <c r="F1360" s="21">
        <f t="shared" si="428"/>
        <v>-1.2663114528740915E-2</v>
      </c>
      <c r="G1360" s="21">
        <f t="shared" si="428"/>
        <v>-1.2724963185976379E-2</v>
      </c>
      <c r="H1360" s="21">
        <f t="shared" si="428"/>
        <v>6.2645823027285275E-5</v>
      </c>
      <c r="I1360" s="21">
        <f t="shared" si="428"/>
        <v>-1.9093426665500512E-2</v>
      </c>
      <c r="J1360" s="21">
        <f t="shared" si="428"/>
        <v>8.1233401152873697E-3</v>
      </c>
      <c r="K1360" s="19">
        <f t="shared" si="430"/>
        <v>3.2365658471191772E-3</v>
      </c>
    </row>
    <row r="1361" spans="1:11" x14ac:dyDescent="0.2">
      <c r="A1361" s="1" t="str">
        <f t="shared" si="429"/>
        <v>YE Feb-13</v>
      </c>
      <c r="B1361" s="19">
        <f t="shared" si="426"/>
        <v>-6.1633281972265364E-3</v>
      </c>
      <c r="C1361" s="19">
        <f t="shared" si="426"/>
        <v>-3.0524118811023904E-3</v>
      </c>
      <c r="D1361" s="19">
        <f t="shared" si="426"/>
        <v>-5.8193288382234476E-3</v>
      </c>
      <c r="E1361" s="21">
        <f t="shared" si="428"/>
        <v>-1.9813938827666355E-2</v>
      </c>
      <c r="F1361" s="21">
        <f t="shared" si="428"/>
        <v>-9.0603289286006472E-3</v>
      </c>
      <c r="G1361" s="21">
        <f t="shared" si="428"/>
        <v>-9.2263099556463279E-3</v>
      </c>
      <c r="H1361" s="21">
        <f t="shared" si="428"/>
        <v>1.6752668012243177E-4</v>
      </c>
      <c r="I1361" s="21">
        <f t="shared" si="428"/>
        <v>-1.4076525922686711E-2</v>
      </c>
      <c r="J1361" s="21">
        <f t="shared" si="428"/>
        <v>1.097098839194266E-2</v>
      </c>
      <c r="K1361" s="19">
        <f t="shared" si="430"/>
        <v>3.1302088204099299E-3</v>
      </c>
    </row>
    <row r="1362" spans="1:11" x14ac:dyDescent="0.2">
      <c r="A1362" s="1" t="str">
        <f t="shared" si="429"/>
        <v>YE Mar-13</v>
      </c>
      <c r="B1362" s="19">
        <f t="shared" si="426"/>
        <v>-3.4013605442176909E-3</v>
      </c>
      <c r="C1362" s="19">
        <f t="shared" si="426"/>
        <v>-3.6116514440284186E-3</v>
      </c>
      <c r="D1362" s="19">
        <f t="shared" si="426"/>
        <v>-6.3871739946154138E-3</v>
      </c>
      <c r="E1362" s="21">
        <f t="shared" si="428"/>
        <v>-1.1485734880790188E-2</v>
      </c>
      <c r="F1362" s="21">
        <f t="shared" si="428"/>
        <v>2.019332246455452E-3</v>
      </c>
      <c r="G1362" s="21">
        <f t="shared" si="428"/>
        <v>-1.3057819723608644E-3</v>
      </c>
      <c r="H1362" s="21">
        <f t="shared" si="428"/>
        <v>3.3294617699730633E-3</v>
      </c>
      <c r="I1362" s="21">
        <f t="shared" si="428"/>
        <v>-5.1313356196019955E-3</v>
      </c>
      <c r="J1362" s="21">
        <f t="shared" si="428"/>
        <v>1.3661985065654969E-2</v>
      </c>
      <c r="K1362" s="19">
        <f t="shared" si="430"/>
        <v>-2.110086161922764E-4</v>
      </c>
    </row>
    <row r="1363" spans="1:11" x14ac:dyDescent="0.2">
      <c r="A1363" s="1" t="str">
        <f t="shared" si="429"/>
        <v>YE Apr-13</v>
      </c>
      <c r="B1363" s="19">
        <f t="shared" ref="B1363:D1382" si="431">B1033/B1021-1</f>
        <v>-4.652605459057102E-3</v>
      </c>
      <c r="C1363" s="19">
        <f t="shared" si="431"/>
        <v>-4.5444999335052527E-3</v>
      </c>
      <c r="D1363" s="19">
        <f t="shared" si="431"/>
        <v>-7.3035355565117532E-3</v>
      </c>
      <c r="E1363" s="21">
        <f t="shared" ref="E1363:J1372" si="432">IF(OR(E1033="C",E1021="C"),"C",E1033/E1021-1)</f>
        <v>-7.6569314040341174E-3</v>
      </c>
      <c r="F1363" s="21">
        <f t="shared" si="432"/>
        <v>2.7552748707102559E-3</v>
      </c>
      <c r="G1363" s="21">
        <f t="shared" si="432"/>
        <v>-2.1799409194179775E-3</v>
      </c>
      <c r="H1363" s="21">
        <f t="shared" si="432"/>
        <v>4.9459977730612614E-3</v>
      </c>
      <c r="I1363" s="21">
        <f t="shared" si="432"/>
        <v>-3.5599587606127692E-4</v>
      </c>
      <c r="J1363" s="21">
        <f t="shared" si="432"/>
        <v>1.0492546987279638E-2</v>
      </c>
      <c r="K1363" s="19">
        <f t="shared" si="430"/>
        <v>1.0861084898072804E-4</v>
      </c>
    </row>
    <row r="1364" spans="1:11" x14ac:dyDescent="0.2">
      <c r="A1364" s="1" t="str">
        <f t="shared" si="429"/>
        <v>YE May-13</v>
      </c>
      <c r="B1364" s="19">
        <f t="shared" si="431"/>
        <v>-2.5284450063211006E-3</v>
      </c>
      <c r="C1364" s="19">
        <f t="shared" si="431"/>
        <v>-4.4770507533440362E-3</v>
      </c>
      <c r="D1364" s="19">
        <f t="shared" si="431"/>
        <v>-7.2341887269240512E-3</v>
      </c>
      <c r="E1364" s="21">
        <f t="shared" si="432"/>
        <v>-2.7712889209058345E-3</v>
      </c>
      <c r="F1364" s="21">
        <f t="shared" si="432"/>
        <v>7.6975195194508572E-3</v>
      </c>
      <c r="G1364" s="21">
        <f t="shared" si="432"/>
        <v>3.4607603024172651E-3</v>
      </c>
      <c r="H1364" s="21">
        <f t="shared" si="432"/>
        <v>4.2221473770003293E-3</v>
      </c>
      <c r="I1364" s="21">
        <f t="shared" si="432"/>
        <v>4.4954205265139713E-3</v>
      </c>
      <c r="J1364" s="21">
        <f t="shared" si="432"/>
        <v>1.0497901157527467E-2</v>
      </c>
      <c r="K1364" s="19">
        <f t="shared" si="430"/>
        <v>-1.9535451785742675E-3</v>
      </c>
    </row>
    <row r="1365" spans="1:11" x14ac:dyDescent="0.2">
      <c r="A1365" s="1" t="str">
        <f t="shared" si="429"/>
        <v>YE Jun-13</v>
      </c>
      <c r="B1365" s="19">
        <f t="shared" si="431"/>
        <v>2.2500803600129515E-3</v>
      </c>
      <c r="C1365" s="19">
        <f t="shared" si="431"/>
        <v>-4.7470038145566162E-3</v>
      </c>
      <c r="D1365" s="19">
        <f t="shared" si="431"/>
        <v>-7.4979314127554542E-3</v>
      </c>
      <c r="E1365" s="21">
        <f t="shared" si="432"/>
        <v>-1.5355964568162239E-3</v>
      </c>
      <c r="F1365" s="21">
        <f t="shared" si="432"/>
        <v>6.8615053594252018E-3</v>
      </c>
      <c r="G1365" s="21">
        <f t="shared" si="432"/>
        <v>2.6327326331794243E-3</v>
      </c>
      <c r="H1365" s="21">
        <f t="shared" si="432"/>
        <v>4.2176687321386908E-3</v>
      </c>
      <c r="I1365" s="21">
        <f t="shared" si="432"/>
        <v>6.0073778631275498E-3</v>
      </c>
      <c r="J1365" s="21">
        <f t="shared" si="432"/>
        <v>8.4100162073310614E-3</v>
      </c>
      <c r="K1365" s="19">
        <f t="shared" si="430"/>
        <v>-6.981375518629096E-3</v>
      </c>
    </row>
    <row r="1366" spans="1:11" x14ac:dyDescent="0.2">
      <c r="A1366" s="1" t="str">
        <f t="shared" si="429"/>
        <v>YE Jul-13</v>
      </c>
      <c r="B1366" s="19">
        <f t="shared" si="431"/>
        <v>2.9116790682626181E-3</v>
      </c>
      <c r="C1366" s="19">
        <f t="shared" si="431"/>
        <v>-3.8933608932590902E-3</v>
      </c>
      <c r="D1366" s="19">
        <f t="shared" si="431"/>
        <v>-6.6319665878757927E-3</v>
      </c>
      <c r="E1366" s="21">
        <f t="shared" si="432"/>
        <v>8.6717292375424471E-3</v>
      </c>
      <c r="F1366" s="21">
        <f t="shared" si="432"/>
        <v>1.7017639076739366E-2</v>
      </c>
      <c r="G1366" s="21">
        <f t="shared" si="432"/>
        <v>1.2093798352942331E-2</v>
      </c>
      <c r="H1366" s="21">
        <f t="shared" si="432"/>
        <v>4.8650043422950873E-3</v>
      </c>
      <c r="I1366" s="21">
        <f t="shared" si="432"/>
        <v>1.5405867020757302E-2</v>
      </c>
      <c r="J1366" s="21">
        <f t="shared" si="432"/>
        <v>8.2741585763543846E-3</v>
      </c>
      <c r="K1366" s="19">
        <f t="shared" si="430"/>
        <v>-6.7852833938915058E-3</v>
      </c>
    </row>
    <row r="1367" spans="1:11" x14ac:dyDescent="0.2">
      <c r="A1367" s="1" t="str">
        <f t="shared" si="429"/>
        <v>YE Aug-13</v>
      </c>
      <c r="B1367" s="19">
        <f t="shared" si="431"/>
        <v>2.5889967637540146E-3</v>
      </c>
      <c r="C1367" s="19">
        <f t="shared" si="431"/>
        <v>-3.0142640247257102E-3</v>
      </c>
      <c r="D1367" s="19">
        <f t="shared" si="431"/>
        <v>-5.7403903315399463E-3</v>
      </c>
      <c r="E1367" s="21">
        <f t="shared" si="432"/>
        <v>2.0181207128649792E-2</v>
      </c>
      <c r="F1367" s="21">
        <f t="shared" si="432"/>
        <v>2.8173919667989766E-2</v>
      </c>
      <c r="G1367" s="21">
        <f t="shared" si="432"/>
        <v>2.1631196083762072E-2</v>
      </c>
      <c r="H1367" s="21">
        <f t="shared" si="432"/>
        <v>6.4041932248233291E-3</v>
      </c>
      <c r="I1367" s="21">
        <f t="shared" si="432"/>
        <v>2.6071256649793151E-2</v>
      </c>
      <c r="J1367" s="21">
        <f t="shared" si="432"/>
        <v>7.8346008370764331E-3</v>
      </c>
      <c r="K1367" s="19">
        <f t="shared" si="430"/>
        <v>-5.5887914255656757E-3</v>
      </c>
    </row>
    <row r="1368" spans="1:11" x14ac:dyDescent="0.2">
      <c r="A1368" s="1" t="str">
        <f t="shared" si="429"/>
        <v>YE Sep-13</v>
      </c>
      <c r="B1368" s="19">
        <f t="shared" si="431"/>
        <v>-1.2678288431061668E-3</v>
      </c>
      <c r="C1368" s="19">
        <f t="shared" si="431"/>
        <v>-1.1589987023072901E-3</v>
      </c>
      <c r="D1368" s="19">
        <f t="shared" si="431"/>
        <v>-3.9198619620149922E-3</v>
      </c>
      <c r="E1368" s="21">
        <f t="shared" si="432"/>
        <v>2.7266785988696807E-2</v>
      </c>
      <c r="F1368" s="21">
        <f t="shared" si="432"/>
        <v>3.4052722542528224E-2</v>
      </c>
      <c r="G1368" s="21">
        <f t="shared" si="432"/>
        <v>2.7821964676908006E-2</v>
      </c>
      <c r="H1368" s="21">
        <f t="shared" si="432"/>
        <v>6.0620983786612292E-3</v>
      </c>
      <c r="I1368" s="21">
        <f t="shared" si="432"/>
        <v>3.1309376384254906E-2</v>
      </c>
      <c r="J1368" s="21">
        <f t="shared" si="432"/>
        <v>6.6058171512868302E-3</v>
      </c>
      <c r="K1368" s="19">
        <f t="shared" si="430"/>
        <v>1.0896829394480001E-4</v>
      </c>
    </row>
    <row r="1369" spans="1:11" x14ac:dyDescent="0.2">
      <c r="A1369" s="1" t="str">
        <f t="shared" si="429"/>
        <v>YE Oct-13</v>
      </c>
      <c r="B1369" s="19">
        <f t="shared" si="431"/>
        <v>-4.0599625234228887E-3</v>
      </c>
      <c r="C1369" s="19">
        <f t="shared" si="431"/>
        <v>-4.7288225352526414E-4</v>
      </c>
      <c r="D1369" s="19">
        <f t="shared" si="431"/>
        <v>-3.2231265615180194E-3</v>
      </c>
      <c r="E1369" s="21">
        <f t="shared" si="432"/>
        <v>2.8695900996771107E-2</v>
      </c>
      <c r="F1369" s="21">
        <f t="shared" si="432"/>
        <v>3.2575425278368098E-2</v>
      </c>
      <c r="G1369" s="21">
        <f t="shared" si="432"/>
        <v>2.5126789079038314E-2</v>
      </c>
      <c r="H1369" s="21">
        <f t="shared" si="432"/>
        <v>7.2660633579009204E-3</v>
      </c>
      <c r="I1369" s="21">
        <f t="shared" si="432"/>
        <v>3.2022239288298726E-2</v>
      </c>
      <c r="J1369" s="21">
        <f t="shared" si="432"/>
        <v>3.7713033344817237E-3</v>
      </c>
      <c r="K1369" s="19">
        <f t="shared" si="430"/>
        <v>3.6017030492982993E-3</v>
      </c>
    </row>
    <row r="1370" spans="1:11" x14ac:dyDescent="0.2">
      <c r="A1370" s="1" t="str">
        <f t="shared" si="429"/>
        <v>YE Nov-13</v>
      </c>
      <c r="B1370" s="19">
        <f t="shared" si="431"/>
        <v>-2.4898848428259734E-3</v>
      </c>
      <c r="C1370" s="19">
        <f t="shared" si="431"/>
        <v>4.9533952477576193E-4</v>
      </c>
      <c r="D1370" s="19">
        <f t="shared" si="431"/>
        <v>-2.2714582195175748E-3</v>
      </c>
      <c r="E1370" s="21">
        <f t="shared" si="432"/>
        <v>3.7455683343330826E-2</v>
      </c>
      <c r="F1370" s="21">
        <f t="shared" si="432"/>
        <v>3.9249542574286922E-2</v>
      </c>
      <c r="G1370" s="21">
        <f t="shared" si="432"/>
        <v>3.072625923602712E-2</v>
      </c>
      <c r="H1370" s="21">
        <f t="shared" si="432"/>
        <v>8.2692017030567833E-3</v>
      </c>
      <c r="I1370" s="21">
        <f t="shared" si="432"/>
        <v>3.9817585544815737E-2</v>
      </c>
      <c r="J1370" s="21">
        <f t="shared" si="432"/>
        <v>1.7290948035246778E-3</v>
      </c>
      <c r="K1370" s="19">
        <f t="shared" si="430"/>
        <v>2.9926757856799657E-3</v>
      </c>
    </row>
    <row r="1371" spans="1:11" x14ac:dyDescent="0.2">
      <c r="A1371" s="1" t="str">
        <f t="shared" si="429"/>
        <v>YE Dec-13</v>
      </c>
      <c r="B1371" s="19">
        <f t="shared" si="431"/>
        <v>4.3559427504666903E-3</v>
      </c>
      <c r="C1371" s="19">
        <f t="shared" si="431"/>
        <v>1.5799294644172068E-3</v>
      </c>
      <c r="D1371" s="19">
        <f t="shared" si="431"/>
        <v>-1.1696866454792287E-3</v>
      </c>
      <c r="E1371" s="21">
        <f t="shared" si="432"/>
        <v>4.1130346408120522E-2</v>
      </c>
      <c r="F1371" s="21">
        <f t="shared" si="432"/>
        <v>4.0448995311790137E-2</v>
      </c>
      <c r="G1371" s="21">
        <f t="shared" si="432"/>
        <v>3.0319288832781011E-2</v>
      </c>
      <c r="H1371" s="21">
        <f t="shared" si="432"/>
        <v>9.8316187892439899E-3</v>
      </c>
      <c r="I1371" s="21">
        <f t="shared" si="432"/>
        <v>4.2349568778641933E-2</v>
      </c>
      <c r="J1371" s="21">
        <f t="shared" si="432"/>
        <v>-6.5443399924036694E-4</v>
      </c>
      <c r="K1371" s="19">
        <f t="shared" si="430"/>
        <v>-2.7639735753913763E-3</v>
      </c>
    </row>
    <row r="1372" spans="1:11" x14ac:dyDescent="0.2">
      <c r="A1372" s="1" t="str">
        <f t="shared" si="429"/>
        <v>YE Jan-14</v>
      </c>
      <c r="B1372" s="19">
        <f t="shared" si="431"/>
        <v>-3.4066274388355744E-3</v>
      </c>
      <c r="C1372" s="19">
        <f t="shared" si="431"/>
        <v>2.6709524263768269E-3</v>
      </c>
      <c r="D1372" s="19">
        <f t="shared" si="431"/>
        <v>-6.1845142297678457E-5</v>
      </c>
      <c r="E1372" s="21">
        <f t="shared" si="432"/>
        <v>4.7834201720037273E-2</v>
      </c>
      <c r="F1372" s="21">
        <f t="shared" si="432"/>
        <v>4.8815954440610376E-2</v>
      </c>
      <c r="G1372" s="21">
        <f t="shared" si="432"/>
        <v>3.7864618070555522E-2</v>
      </c>
      <c r="H1372" s="21">
        <f t="shared" si="432"/>
        <v>1.055179662104111E-2</v>
      </c>
      <c r="I1372" s="21">
        <f t="shared" si="432"/>
        <v>4.7899009183373753E-2</v>
      </c>
      <c r="J1372" s="21">
        <f t="shared" si="432"/>
        <v>9.3693517444015662E-4</v>
      </c>
      <c r="K1372" s="19">
        <f t="shared" si="430"/>
        <v>6.0983546876229866E-3</v>
      </c>
    </row>
    <row r="1373" spans="1:11" x14ac:dyDescent="0.2">
      <c r="A1373" s="1" t="str">
        <f t="shared" si="429"/>
        <v>YE Feb-14</v>
      </c>
      <c r="B1373" s="19">
        <f t="shared" si="431"/>
        <v>-2.7906976744186407E-3</v>
      </c>
      <c r="C1373" s="19">
        <f t="shared" si="431"/>
        <v>3.9997946345249336E-3</v>
      </c>
      <c r="D1373" s="19">
        <f t="shared" si="431"/>
        <v>3.9645902416316492E-3</v>
      </c>
      <c r="E1373" s="21">
        <f t="shared" ref="E1373:J1382" si="433">IF(OR(E1043="C",E1031="C"),"C",E1043/E1031-1)</f>
        <v>5.5947700085013263E-2</v>
      </c>
      <c r="F1373" s="21">
        <f t="shared" si="433"/>
        <v>5.5366122746805413E-2</v>
      </c>
      <c r="G1373" s="21">
        <f t="shared" si="433"/>
        <v>4.2086760609196139E-2</v>
      </c>
      <c r="H1373" s="21">
        <f t="shared" si="433"/>
        <v>1.2743048505717836E-2</v>
      </c>
      <c r="I1373" s="21">
        <f t="shared" si="433"/>
        <v>5.177783195607577E-2</v>
      </c>
      <c r="J1373" s="21">
        <f t="shared" si="433"/>
        <v>-5.5076339307424949E-4</v>
      </c>
      <c r="K1373" s="19">
        <f t="shared" si="430"/>
        <v>6.8094955523456679E-3</v>
      </c>
    </row>
    <row r="1374" spans="1:11" x14ac:dyDescent="0.2">
      <c r="A1374" s="1" t="str">
        <f t="shared" si="429"/>
        <v>YE Mar-14</v>
      </c>
      <c r="B1374" s="19">
        <f t="shared" si="431"/>
        <v>-3.4129692832765013E-3</v>
      </c>
      <c r="C1374" s="19">
        <f t="shared" si="431"/>
        <v>5.3177797891739154E-3</v>
      </c>
      <c r="D1374" s="19">
        <f t="shared" si="431"/>
        <v>5.3080190803389549E-3</v>
      </c>
      <c r="E1374" s="21">
        <f t="shared" si="433"/>
        <v>4.7330754477026282E-2</v>
      </c>
      <c r="F1374" s="21">
        <f t="shared" si="433"/>
        <v>4.1534340081226695E-2</v>
      </c>
      <c r="G1374" s="21">
        <f t="shared" si="433"/>
        <v>2.8273902030906406E-2</v>
      </c>
      <c r="H1374" s="21">
        <f t="shared" si="433"/>
        <v>1.2895822819319003E-2</v>
      </c>
      <c r="I1374" s="21">
        <f t="shared" si="433"/>
        <v>4.1800855657284197E-2</v>
      </c>
      <c r="J1374" s="21">
        <f t="shared" si="433"/>
        <v>-5.5344640372886333E-3</v>
      </c>
      <c r="K1374" s="19">
        <f t="shared" si="430"/>
        <v>8.7606488980407349E-3</v>
      </c>
    </row>
    <row r="1375" spans="1:11" x14ac:dyDescent="0.2">
      <c r="A1375" s="1" t="str">
        <f t="shared" si="429"/>
        <v>YE Apr-14</v>
      </c>
      <c r="B1375" s="19">
        <f t="shared" si="431"/>
        <v>-9.348706762231096E-4</v>
      </c>
      <c r="C1375" s="19">
        <f t="shared" si="431"/>
        <v>6.8134130720083341E-3</v>
      </c>
      <c r="D1375" s="19">
        <f t="shared" si="431"/>
        <v>6.7833475863072756E-3</v>
      </c>
      <c r="E1375" s="21">
        <f t="shared" si="433"/>
        <v>5.5566561476343201E-2</v>
      </c>
      <c r="F1375" s="21">
        <f t="shared" si="433"/>
        <v>5.4940864764049691E-2</v>
      </c>
      <c r="G1375" s="21">
        <f t="shared" si="433"/>
        <v>3.8001860343714222E-2</v>
      </c>
      <c r="H1375" s="21">
        <f t="shared" si="433"/>
        <v>1.6318857477506166E-2</v>
      </c>
      <c r="I1375" s="21">
        <f t="shared" si="433"/>
        <v>4.8454529971110771E-2</v>
      </c>
      <c r="J1375" s="21">
        <f t="shared" si="433"/>
        <v>-5.9275912588441226E-4</v>
      </c>
      <c r="K1375" s="19">
        <f t="shared" si="430"/>
        <v>7.7555341697053137E-3</v>
      </c>
    </row>
    <row r="1376" spans="1:11" x14ac:dyDescent="0.2">
      <c r="A1376" s="1" t="str">
        <f t="shared" si="429"/>
        <v>YE May-14</v>
      </c>
      <c r="B1376" s="19">
        <f t="shared" si="431"/>
        <v>-3.1685678073510859E-3</v>
      </c>
      <c r="C1376" s="19">
        <f t="shared" si="431"/>
        <v>6.8865787252092581E-3</v>
      </c>
      <c r="D1376" s="19">
        <f t="shared" si="431"/>
        <v>6.8579360792551114E-3</v>
      </c>
      <c r="E1376" s="21">
        <f t="shared" si="433"/>
        <v>5.6662841867433533E-2</v>
      </c>
      <c r="F1376" s="21">
        <f t="shared" si="433"/>
        <v>5.5346632781676286E-2</v>
      </c>
      <c r="G1376" s="21">
        <f t="shared" si="433"/>
        <v>3.4618354846643662E-2</v>
      </c>
      <c r="H1376" s="21">
        <f t="shared" si="433"/>
        <v>2.0034709260599914E-2</v>
      </c>
      <c r="I1376" s="21">
        <f t="shared" si="433"/>
        <v>4.946567336214347E-2</v>
      </c>
      <c r="J1376" s="21">
        <f t="shared" si="433"/>
        <v>-1.2456282492445681E-3</v>
      </c>
      <c r="K1376" s="19">
        <f t="shared" si="430"/>
        <v>1.0087108218932217E-2</v>
      </c>
    </row>
    <row r="1377" spans="1:11" x14ac:dyDescent="0.2">
      <c r="A1377" s="1" t="str">
        <f t="shared" si="429"/>
        <v>YE Jun-14</v>
      </c>
      <c r="B1377" s="19">
        <f t="shared" si="431"/>
        <v>-4.810776138550299E-3</v>
      </c>
      <c r="C1377" s="19">
        <f t="shared" si="431"/>
        <v>6.2634818290165928E-3</v>
      </c>
      <c r="D1377" s="19">
        <f t="shared" si="431"/>
        <v>6.2433085064157456E-3</v>
      </c>
      <c r="E1377" s="21">
        <f t="shared" si="433"/>
        <v>5.6174108444248194E-2</v>
      </c>
      <c r="F1377" s="21">
        <f t="shared" si="433"/>
        <v>5.4444491259903138E-2</v>
      </c>
      <c r="G1377" s="21">
        <f t="shared" si="433"/>
        <v>3.2259509900402161E-2</v>
      </c>
      <c r="H1377" s="21">
        <f t="shared" si="433"/>
        <v>2.149167059903534E-2</v>
      </c>
      <c r="I1377" s="21">
        <f t="shared" si="433"/>
        <v>4.9621000721928432E-2</v>
      </c>
      <c r="J1377" s="21">
        <f t="shared" si="433"/>
        <v>-1.6376250568125306E-3</v>
      </c>
      <c r="K1377" s="19">
        <f t="shared" si="430"/>
        <v>1.1127791280332922E-2</v>
      </c>
    </row>
    <row r="1378" spans="1:11" x14ac:dyDescent="0.2">
      <c r="A1378" s="1" t="str">
        <f t="shared" si="429"/>
        <v>YE Jul-14</v>
      </c>
      <c r="B1378" s="19">
        <f t="shared" si="431"/>
        <v>-6.4516129032258229E-3</v>
      </c>
      <c r="C1378" s="19">
        <f t="shared" si="431"/>
        <v>6.4154555529050139E-3</v>
      </c>
      <c r="D1378" s="19">
        <f t="shared" si="431"/>
        <v>6.3982203039130159E-3</v>
      </c>
      <c r="E1378" s="21">
        <f t="shared" si="433"/>
        <v>5.3378982553606846E-2</v>
      </c>
      <c r="F1378" s="21">
        <f t="shared" si="433"/>
        <v>5.1857931981670768E-2</v>
      </c>
      <c r="G1378" s="21">
        <f t="shared" si="433"/>
        <v>2.6818433017957277E-2</v>
      </c>
      <c r="H1378" s="21">
        <f t="shared" si="433"/>
        <v>2.4385517593523476E-2</v>
      </c>
      <c r="I1378" s="21">
        <f t="shared" si="433"/>
        <v>4.6682080017496963E-2</v>
      </c>
      <c r="J1378" s="21">
        <f t="shared" si="433"/>
        <v>-1.4439727744034458E-3</v>
      </c>
      <c r="K1378" s="19">
        <f t="shared" si="430"/>
        <v>1.2950620848703132E-2</v>
      </c>
    </row>
    <row r="1379" spans="1:11" x14ac:dyDescent="0.2">
      <c r="A1379" s="1" t="str">
        <f t="shared" si="429"/>
        <v>YE Aug-14</v>
      </c>
      <c r="B1379" s="19">
        <f t="shared" si="431"/>
        <v>-1.4525500322788876E-2</v>
      </c>
      <c r="C1379" s="19">
        <f t="shared" si="431"/>
        <v>6.2629257379558378E-3</v>
      </c>
      <c r="D1379" s="19">
        <f t="shared" si="431"/>
        <v>6.2427494559424979E-3</v>
      </c>
      <c r="E1379" s="21">
        <f t="shared" si="433"/>
        <v>5.1263382831100213E-2</v>
      </c>
      <c r="F1379" s="21">
        <f t="shared" si="433"/>
        <v>4.9364464360709182E-2</v>
      </c>
      <c r="G1379" s="21">
        <f t="shared" si="433"/>
        <v>2.3595641400816492E-2</v>
      </c>
      <c r="H1379" s="21">
        <f t="shared" si="433"/>
        <v>2.5174807236016949E-2</v>
      </c>
      <c r="I1379" s="21">
        <f t="shared" si="433"/>
        <v>4.4741324496002433E-2</v>
      </c>
      <c r="J1379" s="21">
        <f t="shared" si="433"/>
        <v>-1.8063203773703851E-3</v>
      </c>
      <c r="K1379" s="19">
        <f t="shared" si="430"/>
        <v>2.1094839153680711E-2</v>
      </c>
    </row>
    <row r="1380" spans="1:11" x14ac:dyDescent="0.2">
      <c r="A1380" s="1" t="str">
        <f t="shared" si="429"/>
        <v>YE Sep-14</v>
      </c>
      <c r="B1380" s="19">
        <f t="shared" si="431"/>
        <v>-1.523325928276742E-2</v>
      </c>
      <c r="C1380" s="19">
        <f t="shared" si="431"/>
        <v>5.5982651596286903E-3</v>
      </c>
      <c r="D1380" s="19">
        <f t="shared" si="431"/>
        <v>5.5871180540667531E-3</v>
      </c>
      <c r="E1380" s="21">
        <f t="shared" si="433"/>
        <v>5.1751056341138968E-2</v>
      </c>
      <c r="F1380" s="21">
        <f t="shared" si="433"/>
        <v>5.027470170995163E-2</v>
      </c>
      <c r="G1380" s="21">
        <f t="shared" si="433"/>
        <v>2.2688145750030531E-2</v>
      </c>
      <c r="H1380" s="21">
        <f t="shared" si="433"/>
        <v>2.6974553361708731E-2</v>
      </c>
      <c r="I1380" s="21">
        <f t="shared" si="433"/>
        <v>4.5907447955782388E-2</v>
      </c>
      <c r="J1380" s="21">
        <f t="shared" si="433"/>
        <v>-1.4037110990156032E-3</v>
      </c>
      <c r="K1380" s="19">
        <f t="shared" si="430"/>
        <v>2.1153765232997168E-2</v>
      </c>
    </row>
    <row r="1381" spans="1:11" x14ac:dyDescent="0.2">
      <c r="A1381" s="1" t="str">
        <f t="shared" si="429"/>
        <v>YE Oct-14</v>
      </c>
      <c r="B1381" s="19">
        <f t="shared" si="431"/>
        <v>-5.9579805581686518E-3</v>
      </c>
      <c r="C1381" s="19">
        <f t="shared" si="431"/>
        <v>4.8366637821684044E-3</v>
      </c>
      <c r="D1381" s="19">
        <f t="shared" si="431"/>
        <v>4.8108280656160574E-3</v>
      </c>
      <c r="E1381" s="21">
        <f t="shared" si="433"/>
        <v>5.4197827835047896E-2</v>
      </c>
      <c r="F1381" s="21">
        <f t="shared" si="433"/>
        <v>5.4821552307232846E-2</v>
      </c>
      <c r="G1381" s="21">
        <f t="shared" si="433"/>
        <v>2.642801358564606E-2</v>
      </c>
      <c r="H1381" s="21">
        <f t="shared" si="433"/>
        <v>2.7662474470468768E-2</v>
      </c>
      <c r="I1381" s="21">
        <f t="shared" si="433"/>
        <v>4.9150544948354025E-2</v>
      </c>
      <c r="J1381" s="21">
        <f t="shared" si="433"/>
        <v>5.9165789922532852E-4</v>
      </c>
      <c r="K1381" s="19">
        <f t="shared" si="430"/>
        <v>1.0859344101367574E-2</v>
      </c>
    </row>
    <row r="1382" spans="1:11" x14ac:dyDescent="0.2">
      <c r="A1382" s="1" t="str">
        <f t="shared" si="429"/>
        <v>YE Nov-14</v>
      </c>
      <c r="B1382" s="19">
        <f t="shared" si="431"/>
        <v>-9.3603744149766133E-3</v>
      </c>
      <c r="C1382" s="19">
        <f t="shared" si="431"/>
        <v>3.7328058760033311E-3</v>
      </c>
      <c r="D1382" s="19">
        <f t="shared" si="431"/>
        <v>3.7219760248510259E-3</v>
      </c>
      <c r="E1382" s="21">
        <f t="shared" si="433"/>
        <v>5.2212141481614793E-2</v>
      </c>
      <c r="F1382" s="21">
        <f t="shared" si="433"/>
        <v>5.4262654689007261E-2</v>
      </c>
      <c r="G1382" s="21">
        <f t="shared" si="433"/>
        <v>2.5636801614603355E-2</v>
      </c>
      <c r="H1382" s="21">
        <f t="shared" si="433"/>
        <v>2.7910321694131435E-2</v>
      </c>
      <c r="I1382" s="21">
        <f t="shared" si="433"/>
        <v>4.8310355471945066E-2</v>
      </c>
      <c r="J1382" s="21">
        <f t="shared" si="433"/>
        <v>1.9487640624495928E-3</v>
      </c>
      <c r="K1382" s="19">
        <f t="shared" si="430"/>
        <v>1.3216895380343541E-2</v>
      </c>
    </row>
    <row r="1383" spans="1:11" x14ac:dyDescent="0.2">
      <c r="A1383" s="1" t="str">
        <f t="shared" si="429"/>
        <v>YE Dec-14</v>
      </c>
      <c r="B1383" s="19">
        <f t="shared" ref="B1383:D1402" si="434">B1053/B1041-1</f>
        <v>-1.3011152416356864E-2</v>
      </c>
      <c r="C1383" s="19">
        <f t="shared" si="434"/>
        <v>2.1215265350487122E-3</v>
      </c>
      <c r="D1383" s="19">
        <f t="shared" si="434"/>
        <v>2.0796305682533323E-3</v>
      </c>
      <c r="E1383" s="21">
        <f t="shared" ref="E1383:J1392" si="435">IF(OR(E1053="C",E1041="C"),"C",E1053/E1041-1)</f>
        <v>5.3743510404883565E-2</v>
      </c>
      <c r="F1383" s="21">
        <f t="shared" si="435"/>
        <v>5.8126794883271105E-2</v>
      </c>
      <c r="G1383" s="21">
        <f t="shared" si="435"/>
        <v>2.7259961235584163E-2</v>
      </c>
      <c r="H1383" s="21">
        <f t="shared" si="435"/>
        <v>3.0047733594678716E-2</v>
      </c>
      <c r="I1383" s="21">
        <f t="shared" si="435"/>
        <v>5.1556661028358652E-2</v>
      </c>
      <c r="J1383" s="21">
        <f t="shared" si="435"/>
        <v>4.15972619058258E-3</v>
      </c>
      <c r="K1383" s="19">
        <f t="shared" si="430"/>
        <v>1.5332168127789592E-2</v>
      </c>
    </row>
    <row r="1384" spans="1:11" x14ac:dyDescent="0.2">
      <c r="A1384" s="1" t="str">
        <f t="shared" si="429"/>
        <v>YE Jan-15</v>
      </c>
      <c r="B1384" s="19">
        <f t="shared" si="434"/>
        <v>-1.025481665630823E-2</v>
      </c>
      <c r="C1384" s="19">
        <f t="shared" si="434"/>
        <v>9.4474704984826019E-4</v>
      </c>
      <c r="D1384" s="19">
        <f t="shared" si="434"/>
        <v>8.8019950053586093E-4</v>
      </c>
      <c r="E1384" s="21">
        <f t="shared" si="435"/>
        <v>5.1897588438677866E-2</v>
      </c>
      <c r="F1384" s="21">
        <f t="shared" si="435"/>
        <v>5.5062249996344459E-2</v>
      </c>
      <c r="G1384" s="21">
        <f t="shared" si="435"/>
        <v>2.6562049291567025E-2</v>
      </c>
      <c r="H1384" s="21">
        <f t="shared" si="435"/>
        <v>2.7762764778267002E-2</v>
      </c>
      <c r="I1384" s="21">
        <f t="shared" si="435"/>
        <v>5.0972522948901311E-2</v>
      </c>
      <c r="J1384" s="21">
        <f t="shared" si="435"/>
        <v>3.0085262980439342E-3</v>
      </c>
      <c r="K1384" s="19">
        <f t="shared" si="430"/>
        <v>1.1315603141730524E-2</v>
      </c>
    </row>
    <row r="1385" spans="1:11" x14ac:dyDescent="0.2">
      <c r="A1385" s="1" t="str">
        <f t="shared" si="429"/>
        <v>YE Feb-15</v>
      </c>
      <c r="B1385" s="19">
        <f t="shared" si="434"/>
        <v>-9.9502487562188602E-3</v>
      </c>
      <c r="C1385" s="19">
        <f t="shared" si="434"/>
        <v>-3.8262382483045254E-4</v>
      </c>
      <c r="D1385" s="19">
        <f t="shared" si="434"/>
        <v>-3.4185548737308835E-4</v>
      </c>
      <c r="E1385" s="21">
        <f t="shared" si="435"/>
        <v>4.8689903372729271E-2</v>
      </c>
      <c r="F1385" s="21">
        <f t="shared" si="435"/>
        <v>5.2601922970295423E-2</v>
      </c>
      <c r="G1385" s="21">
        <f t="shared" si="435"/>
        <v>2.6328811039560529E-2</v>
      </c>
      <c r="H1385" s="21">
        <f t="shared" si="435"/>
        <v>2.5599117600648036E-2</v>
      </c>
      <c r="I1385" s="21">
        <f t="shared" si="435"/>
        <v>4.9048526367988732E-2</v>
      </c>
      <c r="J1385" s="21">
        <f t="shared" si="435"/>
        <v>3.7303873957255096E-3</v>
      </c>
      <c r="K1385" s="19">
        <f t="shared" si="430"/>
        <v>9.663781965874696E-3</v>
      </c>
    </row>
    <row r="1386" spans="1:11" x14ac:dyDescent="0.2">
      <c r="A1386" s="1" t="str">
        <f t="shared" si="429"/>
        <v>YE Mar-15</v>
      </c>
      <c r="B1386" s="19">
        <f t="shared" si="434"/>
        <v>-9.3399750933997883E-3</v>
      </c>
      <c r="C1386" s="19">
        <f t="shared" si="434"/>
        <v>-1.9797874162692519E-3</v>
      </c>
      <c r="D1386" s="19">
        <f t="shared" si="434"/>
        <v>-1.969923270244589E-3</v>
      </c>
      <c r="E1386" s="21">
        <f t="shared" si="435"/>
        <v>5.6669532791864929E-2</v>
      </c>
      <c r="F1386" s="21">
        <f t="shared" si="435"/>
        <v>6.3088718774913843E-2</v>
      </c>
      <c r="G1386" s="21">
        <f t="shared" si="435"/>
        <v>3.9380421855909509E-2</v>
      </c>
      <c r="H1386" s="21">
        <f t="shared" si="435"/>
        <v>2.2810028378897673E-2</v>
      </c>
      <c r="I1386" s="21">
        <f t="shared" si="435"/>
        <v>5.8755199296451455E-2</v>
      </c>
      <c r="J1386" s="21">
        <f t="shared" si="435"/>
        <v>6.0749229383838532E-3</v>
      </c>
      <c r="K1386" s="19">
        <f t="shared" si="430"/>
        <v>7.4295797671097841E-3</v>
      </c>
    </row>
    <row r="1387" spans="1:11" x14ac:dyDescent="0.2">
      <c r="A1387" s="1" t="str">
        <f t="shared" si="429"/>
        <v>YE Apr-15</v>
      </c>
      <c r="B1387" s="19">
        <f t="shared" si="434"/>
        <v>-1.341235184029943E-2</v>
      </c>
      <c r="C1387" s="19">
        <f t="shared" si="434"/>
        <v>-3.5706823383616637E-3</v>
      </c>
      <c r="D1387" s="19">
        <f t="shared" si="434"/>
        <v>-3.5392817052171122E-3</v>
      </c>
      <c r="E1387" s="21">
        <f t="shared" si="435"/>
        <v>5.071513677699091E-2</v>
      </c>
      <c r="F1387" s="21">
        <f t="shared" si="435"/>
        <v>5.3894446923547834E-2</v>
      </c>
      <c r="G1387" s="21">
        <f t="shared" si="435"/>
        <v>3.2740737191150782E-2</v>
      </c>
      <c r="H1387" s="21">
        <f t="shared" si="435"/>
        <v>2.0483078637849594E-2</v>
      </c>
      <c r="I1387" s="21">
        <f t="shared" si="435"/>
        <v>5.4447122185661501E-2</v>
      </c>
      <c r="J1387" s="21">
        <f t="shared" si="435"/>
        <v>3.0258535689411392E-3</v>
      </c>
      <c r="K1387" s="19">
        <f t="shared" si="430"/>
        <v>9.9754639339908469E-3</v>
      </c>
    </row>
    <row r="1388" spans="1:11" x14ac:dyDescent="0.2">
      <c r="A1388" s="1" t="str">
        <f t="shared" si="429"/>
        <v>YE May-15</v>
      </c>
      <c r="B1388" s="19">
        <f t="shared" si="434"/>
        <v>-8.9001907183725582E-3</v>
      </c>
      <c r="C1388" s="19">
        <f t="shared" si="434"/>
        <v>-3.9034718933819157E-3</v>
      </c>
      <c r="D1388" s="19">
        <f t="shared" si="434"/>
        <v>-3.8785175583455622E-3</v>
      </c>
      <c r="E1388" s="21">
        <f t="shared" si="435"/>
        <v>4.8737769397438901E-2</v>
      </c>
      <c r="F1388" s="21">
        <f t="shared" si="435"/>
        <v>5.2150296266339158E-2</v>
      </c>
      <c r="G1388" s="21">
        <f t="shared" si="435"/>
        <v>3.3473569334009579E-2</v>
      </c>
      <c r="H1388" s="21">
        <f t="shared" si="435"/>
        <v>1.8071799305293457E-2</v>
      </c>
      <c r="I1388" s="21">
        <f t="shared" si="435"/>
        <v>5.2821154731863995E-2</v>
      </c>
      <c r="J1388" s="21">
        <f t="shared" si="435"/>
        <v>3.2539372267110789E-3</v>
      </c>
      <c r="K1388" s="19">
        <f t="shared" si="430"/>
        <v>5.0415899369533612E-3</v>
      </c>
    </row>
    <row r="1389" spans="1:11" x14ac:dyDescent="0.2">
      <c r="A1389" s="1" t="str">
        <f t="shared" si="429"/>
        <v>YE Jun-15</v>
      </c>
      <c r="B1389" s="19">
        <f t="shared" si="434"/>
        <v>-9.3457943925233655E-3</v>
      </c>
      <c r="C1389" s="19">
        <f t="shared" si="434"/>
        <v>-3.0080956251449242E-3</v>
      </c>
      <c r="D1389" s="19">
        <f t="shared" si="434"/>
        <v>-2.9952722403148169E-3</v>
      </c>
      <c r="E1389" s="21">
        <f t="shared" si="435"/>
        <v>4.9821736464661148E-2</v>
      </c>
      <c r="F1389" s="21">
        <f t="shared" si="435"/>
        <v>5.326303186645176E-2</v>
      </c>
      <c r="G1389" s="21">
        <f t="shared" si="435"/>
        <v>3.6200719626354738E-2</v>
      </c>
      <c r="H1389" s="21">
        <f t="shared" si="435"/>
        <v>1.6466223113847711E-2</v>
      </c>
      <c r="I1389" s="21">
        <f t="shared" si="435"/>
        <v>5.2975685304580411E-2</v>
      </c>
      <c r="J1389" s="21">
        <f t="shared" si="435"/>
        <v>3.2779807106864123E-3</v>
      </c>
      <c r="K1389" s="19">
        <f t="shared" si="430"/>
        <v>6.3974883783914915E-3</v>
      </c>
    </row>
    <row r="1390" spans="1:11" x14ac:dyDescent="0.2">
      <c r="A1390" s="1" t="str">
        <f t="shared" si="429"/>
        <v>YE Jul-15</v>
      </c>
      <c r="B1390" s="19">
        <f t="shared" si="434"/>
        <v>-8.4415584415584721E-3</v>
      </c>
      <c r="C1390" s="19">
        <f t="shared" si="434"/>
        <v>-2.9397504182498979E-3</v>
      </c>
      <c r="D1390" s="19">
        <f t="shared" si="434"/>
        <v>-2.9256115792768433E-3</v>
      </c>
      <c r="E1390" s="21">
        <f t="shared" si="435"/>
        <v>4.9630064589504697E-2</v>
      </c>
      <c r="F1390" s="21">
        <f t="shared" si="435"/>
        <v>5.3079105618119016E-2</v>
      </c>
      <c r="G1390" s="21">
        <f t="shared" si="435"/>
        <v>3.9536765245903105E-2</v>
      </c>
      <c r="H1390" s="21">
        <f t="shared" si="435"/>
        <v>1.3027283714215132E-2</v>
      </c>
      <c r="I1390" s="21">
        <f t="shared" si="435"/>
        <v>5.2709884818147756E-2</v>
      </c>
      <c r="J1390" s="21">
        <f t="shared" si="435"/>
        <v>3.2859586867524104E-3</v>
      </c>
      <c r="K1390" s="19">
        <f t="shared" si="430"/>
        <v>5.5486472533694542E-3</v>
      </c>
    </row>
    <row r="1391" spans="1:11" x14ac:dyDescent="0.2">
      <c r="A1391" s="1" t="str">
        <f t="shared" ref="A1391:A1425" si="436">TEXT(A1061,"mmm-yy")</f>
        <v>YE Aug-15</v>
      </c>
      <c r="B1391" s="19">
        <f t="shared" si="434"/>
        <v>0</v>
      </c>
      <c r="C1391" s="19">
        <f t="shared" si="434"/>
        <v>-2.0978513225885509E-3</v>
      </c>
      <c r="D1391" s="19">
        <f t="shared" si="434"/>
        <v>-2.0674473905957225E-3</v>
      </c>
      <c r="E1391" s="21">
        <f t="shared" si="435"/>
        <v>4.9551660599642222E-2</v>
      </c>
      <c r="F1391" s="21">
        <f t="shared" si="435"/>
        <v>5.3567864712617652E-2</v>
      </c>
      <c r="G1391" s="21">
        <f t="shared" si="435"/>
        <v>3.9842717890899104E-2</v>
      </c>
      <c r="H1391" s="21">
        <f t="shared" si="435"/>
        <v>1.3199252719254817E-2</v>
      </c>
      <c r="I1391" s="21">
        <f t="shared" si="435"/>
        <v>5.1726048875010422E-2</v>
      </c>
      <c r="J1391" s="21">
        <f t="shared" si="435"/>
        <v>3.8265902134639873E-3</v>
      </c>
      <c r="K1391" s="19">
        <f t="shared" ref="K1391:K1392" si="437">K1061/K1049-1</f>
        <v>-2.0978513225885509E-3</v>
      </c>
    </row>
    <row r="1392" spans="1:11" x14ac:dyDescent="0.2">
      <c r="A1392" s="1" t="str">
        <f t="shared" si="436"/>
        <v>YE Sep-15</v>
      </c>
      <c r="B1392" s="19">
        <f t="shared" si="434"/>
        <v>9.3457943925232545E-3</v>
      </c>
      <c r="C1392" s="19">
        <f t="shared" si="434"/>
        <v>-8.1828491564106542E-4</v>
      </c>
      <c r="D1392" s="19">
        <f t="shared" si="434"/>
        <v>-8.0522806227789623E-4</v>
      </c>
      <c r="E1392" s="21">
        <f t="shared" si="435"/>
        <v>4.8766959921017206E-2</v>
      </c>
      <c r="F1392" s="21">
        <f t="shared" si="435"/>
        <v>5.2896808675678031E-2</v>
      </c>
      <c r="G1392" s="21">
        <f t="shared" si="435"/>
        <v>4.3137537934586412E-2</v>
      </c>
      <c r="H1392" s="21">
        <f t="shared" si="435"/>
        <v>9.3556893373953898E-3</v>
      </c>
      <c r="I1392" s="21">
        <f t="shared" si="435"/>
        <v>4.9612137068292039E-2</v>
      </c>
      <c r="J1392" s="21">
        <f t="shared" si="435"/>
        <v>3.9378135586689567E-3</v>
      </c>
      <c r="K1392" s="19">
        <f t="shared" si="437"/>
        <v>-1.0069967462718488E-2</v>
      </c>
    </row>
    <row r="1393" spans="1:11" x14ac:dyDescent="0.2">
      <c r="A1393" s="1" t="str">
        <f t="shared" si="436"/>
        <v>YE Oct-15</v>
      </c>
      <c r="B1393" s="19">
        <f t="shared" si="434"/>
        <v>-3.154574132492316E-4</v>
      </c>
      <c r="C1393" s="19">
        <f t="shared" si="434"/>
        <v>-5.0205717326190502E-4</v>
      </c>
      <c r="D1393" s="19">
        <f t="shared" si="434"/>
        <v>-4.8288680291341812E-4</v>
      </c>
      <c r="E1393" s="21">
        <f t="shared" ref="E1393:J1402" si="438">IF(OR(E1063="C",E1051="C"),"C",E1063/E1051-1)</f>
        <v>4.6350189861706248E-2</v>
      </c>
      <c r="F1393" s="21">
        <f t="shared" si="438"/>
        <v>4.946394680485322E-2</v>
      </c>
      <c r="G1393" s="21">
        <f t="shared" si="438"/>
        <v>4.2054146568648365E-2</v>
      </c>
      <c r="H1393" s="21">
        <f t="shared" si="438"/>
        <v>7.1107631600566545E-3</v>
      </c>
      <c r="I1393" s="21">
        <f t="shared" si="438"/>
        <v>4.685570266507777E-2</v>
      </c>
      <c r="J1393" s="21">
        <f t="shared" si="438"/>
        <v>2.9758268057067383E-3</v>
      </c>
      <c r="K1393" s="19">
        <f t="shared" ref="K1393:K1425" si="439">K1063/K1051-1</f>
        <v>-1.8665864286526723E-4</v>
      </c>
    </row>
    <row r="1394" spans="1:11" x14ac:dyDescent="0.2">
      <c r="A1394" s="1" t="str">
        <f t="shared" si="436"/>
        <v>YE Nov-15</v>
      </c>
      <c r="B1394" s="19">
        <f t="shared" si="434"/>
        <v>2.2047244094487439E-3</v>
      </c>
      <c r="C1394" s="19">
        <f t="shared" si="434"/>
        <v>-1.2556624971460373E-4</v>
      </c>
      <c r="D1394" s="19">
        <f t="shared" si="434"/>
        <v>-1.1149611468441734E-4</v>
      </c>
      <c r="E1394" s="21">
        <f t="shared" si="438"/>
        <v>4.6024277926455248E-2</v>
      </c>
      <c r="F1394" s="21">
        <f t="shared" si="438"/>
        <v>4.8328760637714741E-2</v>
      </c>
      <c r="G1394" s="21">
        <f t="shared" si="438"/>
        <v>4.4719701775151055E-2</v>
      </c>
      <c r="H1394" s="21">
        <f t="shared" si="438"/>
        <v>3.4545714572353781E-3</v>
      </c>
      <c r="I1394" s="21">
        <f t="shared" si="438"/>
        <v>4.6140918574288703E-2</v>
      </c>
      <c r="J1394" s="21">
        <f t="shared" si="438"/>
        <v>2.2030872130689438E-3</v>
      </c>
      <c r="K1394" s="19">
        <f t="shared" si="439"/>
        <v>-2.3251643126472876E-3</v>
      </c>
    </row>
    <row r="1395" spans="1:11" x14ac:dyDescent="0.2">
      <c r="A1395" s="1" t="str">
        <f t="shared" si="436"/>
        <v>YE Dec-15</v>
      </c>
      <c r="B1395" s="19">
        <f t="shared" si="434"/>
        <v>-3.4526051475204378E-3</v>
      </c>
      <c r="C1395" s="19">
        <f t="shared" si="434"/>
        <v>7.0527755648086554E-4</v>
      </c>
      <c r="D1395" s="19">
        <f t="shared" si="434"/>
        <v>7.3541792953979446E-4</v>
      </c>
      <c r="E1395" s="21">
        <f t="shared" si="438"/>
        <v>4.4560376428983028E-2</v>
      </c>
      <c r="F1395" s="21">
        <f t="shared" si="438"/>
        <v>4.7468323251987687E-2</v>
      </c>
      <c r="G1395" s="21">
        <f t="shared" si="438"/>
        <v>4.987935262681753E-2</v>
      </c>
      <c r="H1395" s="21">
        <f t="shared" si="438"/>
        <v>-2.2964823232282106E-3</v>
      </c>
      <c r="I1395" s="21">
        <f t="shared" si="438"/>
        <v>4.3792752524053125E-2</v>
      </c>
      <c r="J1395" s="21">
        <f t="shared" si="438"/>
        <v>2.7838953962104895E-3</v>
      </c>
      <c r="K1395" s="19">
        <f t="shared" si="439"/>
        <v>4.1722879669126023E-3</v>
      </c>
    </row>
    <row r="1396" spans="1:11" x14ac:dyDescent="0.2">
      <c r="A1396" s="1" t="str">
        <f t="shared" si="436"/>
        <v>YE Jan-16</v>
      </c>
      <c r="B1396" s="19">
        <f t="shared" si="434"/>
        <v>-5.3375196232339217E-3</v>
      </c>
      <c r="C1396" s="19">
        <f t="shared" si="434"/>
        <v>1.1730515763708205E-3</v>
      </c>
      <c r="D1396" s="19">
        <f t="shared" si="434"/>
        <v>1.2122537061365346E-3</v>
      </c>
      <c r="E1396" s="21">
        <f t="shared" si="438"/>
        <v>4.7030332935191321E-2</v>
      </c>
      <c r="F1396" s="21">
        <f t="shared" si="438"/>
        <v>5.0396055492077041E-2</v>
      </c>
      <c r="G1396" s="21">
        <f t="shared" si="438"/>
        <v>5.6652050424143674E-2</v>
      </c>
      <c r="H1396" s="21">
        <f t="shared" si="438"/>
        <v>-5.9205818316022674E-3</v>
      </c>
      <c r="I1396" s="21">
        <f t="shared" si="438"/>
        <v>4.5762603343549202E-2</v>
      </c>
      <c r="J1396" s="21">
        <f t="shared" si="438"/>
        <v>3.2145415954190071E-3</v>
      </c>
      <c r="K1396" s="19">
        <f t="shared" si="439"/>
        <v>6.5455079768754754E-3</v>
      </c>
    </row>
    <row r="1397" spans="1:11" x14ac:dyDescent="0.2">
      <c r="A1397" s="1" t="str">
        <f t="shared" si="436"/>
        <v>YE Feb-16</v>
      </c>
      <c r="B1397" s="19">
        <f t="shared" si="434"/>
        <v>-5.9673366834170904E-3</v>
      </c>
      <c r="C1397" s="19">
        <f t="shared" si="434"/>
        <v>1.4528419188826192E-3</v>
      </c>
      <c r="D1397" s="19">
        <f t="shared" si="434"/>
        <v>4.2568745583482226E-3</v>
      </c>
      <c r="E1397" s="21">
        <f t="shared" si="438"/>
        <v>4.9549673770473923E-2</v>
      </c>
      <c r="F1397" s="21">
        <f t="shared" si="438"/>
        <v>5.2157208969510815E-2</v>
      </c>
      <c r="G1397" s="21">
        <f t="shared" si="438"/>
        <v>6.1186498672024525E-2</v>
      </c>
      <c r="H1397" s="21">
        <f t="shared" si="438"/>
        <v>-8.5086737475580376E-3</v>
      </c>
      <c r="I1397" s="21">
        <f t="shared" si="438"/>
        <v>4.5100810718417428E-2</v>
      </c>
      <c r="J1397" s="21">
        <f t="shared" si="438"/>
        <v>2.4844323848620675E-3</v>
      </c>
      <c r="K1397" s="19">
        <f t="shared" si="439"/>
        <v>7.4647231183957441E-3</v>
      </c>
    </row>
    <row r="1398" spans="1:11" x14ac:dyDescent="0.2">
      <c r="A1398" s="1" t="str">
        <f t="shared" si="436"/>
        <v>YE Mar-16</v>
      </c>
      <c r="B1398" s="19">
        <f t="shared" si="434"/>
        <v>-1.2256442489000596E-2</v>
      </c>
      <c r="C1398" s="19">
        <f t="shared" si="434"/>
        <v>1.9331282169872122E-3</v>
      </c>
      <c r="D1398" s="19">
        <f t="shared" si="434"/>
        <v>4.7482445267319484E-3</v>
      </c>
      <c r="E1398" s="21">
        <f t="shared" si="438"/>
        <v>4.9186077077537194E-2</v>
      </c>
      <c r="F1398" s="21">
        <f t="shared" si="438"/>
        <v>5.7126642450530118E-2</v>
      </c>
      <c r="G1398" s="21">
        <f t="shared" si="438"/>
        <v>6.8089234735755566E-2</v>
      </c>
      <c r="H1398" s="21">
        <f t="shared" si="438"/>
        <v>-1.0263741950303773E-2</v>
      </c>
      <c r="I1398" s="21">
        <f t="shared" si="438"/>
        <v>4.4227828008534642E-2</v>
      </c>
      <c r="J1398" s="21">
        <f t="shared" si="438"/>
        <v>7.5683098989562936E-3</v>
      </c>
      <c r="K1398" s="19">
        <f t="shared" si="439"/>
        <v>1.43656423755818E-2</v>
      </c>
    </row>
    <row r="1399" spans="1:11" x14ac:dyDescent="0.2">
      <c r="A1399" s="1" t="str">
        <f t="shared" si="436"/>
        <v>YE Apr-16</v>
      </c>
      <c r="B1399" s="19">
        <f t="shared" si="434"/>
        <v>-8.5361998103066217E-3</v>
      </c>
      <c r="C1399" s="19">
        <f t="shared" si="434"/>
        <v>2.0662090757737062E-3</v>
      </c>
      <c r="D1399" s="19">
        <f t="shared" si="434"/>
        <v>4.8811252043683417E-3</v>
      </c>
      <c r="E1399" s="21">
        <f t="shared" si="438"/>
        <v>4.9187888871042196E-2</v>
      </c>
      <c r="F1399" s="21">
        <f t="shared" si="438"/>
        <v>5.717683772683424E-2</v>
      </c>
      <c r="G1399" s="21">
        <f t="shared" si="438"/>
        <v>7.1980854599077881E-2</v>
      </c>
      <c r="H1399" s="21">
        <f t="shared" si="438"/>
        <v>-1.3809963870838438E-2</v>
      </c>
      <c r="I1399" s="21">
        <f t="shared" si="438"/>
        <v>4.409154730382947E-2</v>
      </c>
      <c r="J1399" s="21">
        <f t="shared" si="438"/>
        <v>7.6144120043057928E-3</v>
      </c>
      <c r="K1399" s="19">
        <f t="shared" si="439"/>
        <v>1.0693692380953967E-2</v>
      </c>
    </row>
    <row r="1400" spans="1:11" x14ac:dyDescent="0.2">
      <c r="A1400" s="1" t="str">
        <f t="shared" si="436"/>
        <v>YE May-16</v>
      </c>
      <c r="B1400" s="19">
        <f t="shared" si="434"/>
        <v>-4.810776138550299E-3</v>
      </c>
      <c r="C1400" s="19">
        <f t="shared" si="434"/>
        <v>1.0887476991394696E-3</v>
      </c>
      <c r="D1400" s="19">
        <f t="shared" si="434"/>
        <v>3.8845454868017271E-3</v>
      </c>
      <c r="E1400" s="21">
        <f t="shared" si="438"/>
        <v>4.6200971280170311E-2</v>
      </c>
      <c r="F1400" s="21">
        <f t="shared" si="438"/>
        <v>5.327192723235985E-2</v>
      </c>
      <c r="G1400" s="21">
        <f t="shared" si="438"/>
        <v>6.8486080244140268E-2</v>
      </c>
      <c r="H1400" s="21">
        <f t="shared" si="438"/>
        <v>-1.4238981015367247E-2</v>
      </c>
      <c r="I1400" s="21">
        <f t="shared" si="438"/>
        <v>4.2152681783589552E-2</v>
      </c>
      <c r="J1400" s="21">
        <f t="shared" si="438"/>
        <v>6.7586975603142196E-3</v>
      </c>
      <c r="K1400" s="19">
        <f t="shared" si="439"/>
        <v>5.9280423222418666E-3</v>
      </c>
    </row>
    <row r="1401" spans="1:11" x14ac:dyDescent="0.2">
      <c r="A1401" s="1" t="str">
        <f t="shared" si="436"/>
        <v>YE Jun-16</v>
      </c>
      <c r="B1401" s="19">
        <f t="shared" si="434"/>
        <v>-4.8796356538711727E-3</v>
      </c>
      <c r="C1401" s="19">
        <f t="shared" si="434"/>
        <v>-2.2759745596623304E-4</v>
      </c>
      <c r="D1401" s="19">
        <f t="shared" si="434"/>
        <v>2.5841963902144549E-3</v>
      </c>
      <c r="E1401" s="21">
        <f t="shared" si="438"/>
        <v>4.8002308304107455E-2</v>
      </c>
      <c r="F1401" s="21">
        <f t="shared" si="438"/>
        <v>5.8014153276275682E-2</v>
      </c>
      <c r="G1401" s="21">
        <f t="shared" si="438"/>
        <v>7.5274369255601714E-2</v>
      </c>
      <c r="H1401" s="21">
        <f t="shared" si="438"/>
        <v>-1.60519179781764E-2</v>
      </c>
      <c r="I1401" s="21">
        <f t="shared" si="438"/>
        <v>4.5301045116629579E-2</v>
      </c>
      <c r="J1401" s="21">
        <f t="shared" si="438"/>
        <v>9.5532661453479051E-3</v>
      </c>
      <c r="K1401" s="19">
        <f t="shared" si="439"/>
        <v>4.6748497614776952E-3</v>
      </c>
    </row>
    <row r="1402" spans="1:11" x14ac:dyDescent="0.2">
      <c r="A1402" s="1" t="str">
        <f t="shared" si="436"/>
        <v>YE Jul-16</v>
      </c>
      <c r="B1402" s="19">
        <f t="shared" si="434"/>
        <v>-5.2390307793058755E-3</v>
      </c>
      <c r="C1402" s="19">
        <f t="shared" si="434"/>
        <v>-1.2024778989015994E-3</v>
      </c>
      <c r="D1402" s="19">
        <f t="shared" si="434"/>
        <v>1.5892159385844096E-3</v>
      </c>
      <c r="E1402" s="21">
        <f t="shared" si="438"/>
        <v>4.8940141732278786E-2</v>
      </c>
      <c r="F1402" s="21">
        <f t="shared" si="438"/>
        <v>5.9964618234207734E-2</v>
      </c>
      <c r="G1402" s="21">
        <f t="shared" si="438"/>
        <v>7.7313258065703439E-2</v>
      </c>
      <c r="H1402" s="21">
        <f t="shared" si="438"/>
        <v>-1.6103616753631034E-2</v>
      </c>
      <c r="I1402" s="21">
        <f t="shared" si="438"/>
        <v>4.7275794347807709E-2</v>
      </c>
      <c r="J1402" s="21">
        <f t="shared" si="438"/>
        <v>1.0510110218227009E-2</v>
      </c>
      <c r="K1402" s="19">
        <f t="shared" si="439"/>
        <v>4.0578118817493625E-3</v>
      </c>
    </row>
    <row r="1403" spans="1:11" x14ac:dyDescent="0.2">
      <c r="A1403" s="1" t="str">
        <f t="shared" si="436"/>
        <v>YE Aug-16</v>
      </c>
      <c r="B1403" s="19">
        <f t="shared" ref="B1403:D1425" si="440">B1073/B1061-1</f>
        <v>-5.568293481821196E-3</v>
      </c>
      <c r="C1403" s="19">
        <f t="shared" si="440"/>
        <v>-2.6765349485949885E-3</v>
      </c>
      <c r="D1403" s="19">
        <f t="shared" si="440"/>
        <v>8.4327606562961677E-5</v>
      </c>
      <c r="E1403" s="21">
        <f t="shared" ref="E1403:J1425" si="441">IF(OR(E1073="C",E1061="C"),"C",E1073/E1061-1)</f>
        <v>5.0079649840772955E-2</v>
      </c>
      <c r="F1403" s="21">
        <f t="shared" si="441"/>
        <v>6.1392077236517073E-2</v>
      </c>
      <c r="G1403" s="21">
        <f t="shared" si="441"/>
        <v>8.1126572933557295E-2</v>
      </c>
      <c r="H1403" s="21">
        <f t="shared" si="441"/>
        <v>-1.8253640407239535E-2</v>
      </c>
      <c r="I1403" s="21">
        <f t="shared" si="441"/>
        <v>4.9991106603840541E-2</v>
      </c>
      <c r="J1403" s="21">
        <f t="shared" si="441"/>
        <v>1.0772923175360605E-2</v>
      </c>
      <c r="K1403" s="19">
        <f t="shared" si="439"/>
        <v>2.9079508570288848E-3</v>
      </c>
    </row>
    <row r="1404" spans="1:11" x14ac:dyDescent="0.2">
      <c r="A1404" s="1" t="str">
        <f t="shared" si="436"/>
        <v>YE Sep-16</v>
      </c>
      <c r="B1404" s="19">
        <f t="shared" si="440"/>
        <v>-2.2988505747126409E-2</v>
      </c>
      <c r="C1404" s="19">
        <f t="shared" si="440"/>
        <v>-4.1121998466637777E-3</v>
      </c>
      <c r="D1404" s="19">
        <f t="shared" si="440"/>
        <v>-1.3340404225015146E-3</v>
      </c>
      <c r="E1404" s="21">
        <f t="shared" si="441"/>
        <v>5.0522778203491159E-2</v>
      </c>
      <c r="F1404" s="21">
        <f t="shared" si="441"/>
        <v>6.2166840349686225E-2</v>
      </c>
      <c r="G1404" s="21">
        <f t="shared" si="441"/>
        <v>8.3156305296765431E-2</v>
      </c>
      <c r="H1404" s="21">
        <f t="shared" si="441"/>
        <v>-1.937805729832176E-2</v>
      </c>
      <c r="I1404" s="21">
        <f t="shared" si="441"/>
        <v>5.1926090129207347E-2</v>
      </c>
      <c r="J1404" s="21">
        <f t="shared" si="441"/>
        <v>1.1084064418010797E-2</v>
      </c>
      <c r="K1404" s="19">
        <f t="shared" si="439"/>
        <v>1.9320454274591281E-2</v>
      </c>
    </row>
    <row r="1405" spans="1:11" x14ac:dyDescent="0.2">
      <c r="A1405" s="1" t="str">
        <f t="shared" si="436"/>
        <v>YE Oct-16</v>
      </c>
      <c r="B1405" s="19">
        <f t="shared" si="440"/>
        <v>-1.8933417481855508E-2</v>
      </c>
      <c r="C1405" s="19">
        <f t="shared" si="440"/>
        <v>-4.9347688806131718E-3</v>
      </c>
      <c r="D1405" s="19">
        <f t="shared" si="440"/>
        <v>-2.1724796823442416E-3</v>
      </c>
      <c r="E1405" s="21">
        <f t="shared" si="441"/>
        <v>5.1704142330829983E-2</v>
      </c>
      <c r="F1405" s="21">
        <f t="shared" si="441"/>
        <v>6.4546269358275454E-2</v>
      </c>
      <c r="G1405" s="21">
        <f t="shared" si="441"/>
        <v>8.4127174841597485E-2</v>
      </c>
      <c r="H1405" s="21">
        <f t="shared" si="441"/>
        <v>-1.8061446975704554E-2</v>
      </c>
      <c r="I1405" s="21">
        <f t="shared" si="441"/>
        <v>5.3993922713238884E-2</v>
      </c>
      <c r="J1405" s="21">
        <f t="shared" si="441"/>
        <v>1.221077916360036E-2</v>
      </c>
      <c r="K1405" s="19">
        <f t="shared" si="439"/>
        <v>1.4268805859548594E-2</v>
      </c>
    </row>
    <row r="1406" spans="1:11" x14ac:dyDescent="0.2">
      <c r="A1406" s="1" t="str">
        <f t="shared" si="436"/>
        <v>YE Nov-16</v>
      </c>
      <c r="B1406" s="19">
        <f t="shared" si="440"/>
        <v>-2.4198617221872998E-2</v>
      </c>
      <c r="C1406" s="19">
        <f t="shared" si="440"/>
        <v>-5.373588479141711E-3</v>
      </c>
      <c r="D1406" s="19">
        <f t="shared" si="440"/>
        <v>-2.6052379697905081E-3</v>
      </c>
      <c r="E1406" s="21">
        <f t="shared" si="441"/>
        <v>5.0995659539951443E-2</v>
      </c>
      <c r="F1406" s="21">
        <f t="shared" si="441"/>
        <v>6.492300940715201E-2</v>
      </c>
      <c r="G1406" s="21">
        <f t="shared" si="441"/>
        <v>8.3351767245800401E-2</v>
      </c>
      <c r="H1406" s="21">
        <f t="shared" si="441"/>
        <v>-1.7010871626212287E-2</v>
      </c>
      <c r="I1406" s="21">
        <f t="shared" si="441"/>
        <v>5.3740905356908675E-2</v>
      </c>
      <c r="J1406" s="21">
        <f t="shared" si="441"/>
        <v>1.3251576960171985E-2</v>
      </c>
      <c r="K1406" s="19">
        <f t="shared" si="439"/>
        <v>1.9291865204306369E-2</v>
      </c>
    </row>
    <row r="1407" spans="1:11" x14ac:dyDescent="0.2">
      <c r="A1407" s="1" t="str">
        <f t="shared" si="436"/>
        <v>YE Dec-16</v>
      </c>
      <c r="B1407" s="19">
        <f t="shared" si="440"/>
        <v>-2.7086614173228329E-2</v>
      </c>
      <c r="C1407" s="19">
        <f t="shared" si="440"/>
        <v>-6.7780295947721392E-3</v>
      </c>
      <c r="D1407" s="19">
        <f t="shared" si="440"/>
        <v>-4.0369464901993668E-3</v>
      </c>
      <c r="E1407" s="21">
        <f t="shared" si="441"/>
        <v>4.8349755221098301E-2</v>
      </c>
      <c r="F1407" s="21">
        <f t="shared" si="441"/>
        <v>6.1980126319724382E-2</v>
      </c>
      <c r="G1407" s="21">
        <f t="shared" si="441"/>
        <v>7.8695916512156794E-2</v>
      </c>
      <c r="H1407" s="21">
        <f t="shared" si="441"/>
        <v>-1.549629505086203E-2</v>
      </c>
      <c r="I1407" s="21">
        <f t="shared" si="441"/>
        <v>5.2599041226163434E-2</v>
      </c>
      <c r="J1407" s="21">
        <f t="shared" si="441"/>
        <v>1.3001740145159202E-2</v>
      </c>
      <c r="K1407" s="19">
        <f t="shared" si="439"/>
        <v>2.087399029996706E-2</v>
      </c>
    </row>
    <row r="1408" spans="1:11" x14ac:dyDescent="0.2">
      <c r="A1408" s="1" t="str">
        <f t="shared" si="436"/>
        <v>YE Jan-17</v>
      </c>
      <c r="B1408" s="19">
        <f t="shared" si="440"/>
        <v>-2.1148989898989945E-2</v>
      </c>
      <c r="C1408" s="19">
        <f t="shared" si="440"/>
        <v>-7.4734975644137336E-3</v>
      </c>
      <c r="D1408" s="19">
        <f t="shared" si="440"/>
        <v>-4.7457236941668146E-3</v>
      </c>
      <c r="E1408" s="21">
        <f t="shared" si="441"/>
        <v>4.2990965221655353E-2</v>
      </c>
      <c r="F1408" s="21">
        <f t="shared" si="441"/>
        <v>5.5421355957628204E-2</v>
      </c>
      <c r="G1408" s="21">
        <f t="shared" si="441"/>
        <v>6.9639325479922354E-2</v>
      </c>
      <c r="H1408" s="21">
        <f t="shared" si="441"/>
        <v>-1.3292302539376966E-2</v>
      </c>
      <c r="I1408" s="21">
        <f t="shared" si="441"/>
        <v>4.7964314298663657E-2</v>
      </c>
      <c r="J1408" s="21">
        <f t="shared" si="441"/>
        <v>1.1918023406205736E-2</v>
      </c>
      <c r="K1408" s="19">
        <f t="shared" si="439"/>
        <v>1.3970964113491524E-2</v>
      </c>
    </row>
    <row r="1409" spans="1:11" x14ac:dyDescent="0.2">
      <c r="A1409" s="1" t="str">
        <f t="shared" si="436"/>
        <v>YE Feb-17</v>
      </c>
      <c r="B1409" s="19">
        <f t="shared" si="440"/>
        <v>-1.9905213270142164E-2</v>
      </c>
      <c r="C1409" s="19">
        <f t="shared" si="440"/>
        <v>-7.6449006451378976E-3</v>
      </c>
      <c r="D1409" s="19">
        <f t="shared" si="440"/>
        <v>-1.0439869148274994E-2</v>
      </c>
      <c r="E1409" s="21">
        <f t="shared" si="441"/>
        <v>3.5908673516499734E-2</v>
      </c>
      <c r="F1409" s="21">
        <f t="shared" si="441"/>
        <v>4.7492634067713757E-2</v>
      </c>
      <c r="G1409" s="21">
        <f t="shared" si="441"/>
        <v>5.7161537970439991E-2</v>
      </c>
      <c r="H1409" s="21">
        <f t="shared" si="441"/>
        <v>-9.146098827326532E-3</v>
      </c>
      <c r="I1409" s="21">
        <f t="shared" si="441"/>
        <v>4.6837520247386966E-2</v>
      </c>
      <c r="J1409" s="21">
        <f t="shared" si="441"/>
        <v>1.118241486664151E-2</v>
      </c>
      <c r="K1409" s="19">
        <f t="shared" si="439"/>
        <v>1.2509313171547021E-2</v>
      </c>
    </row>
    <row r="1410" spans="1:11" x14ac:dyDescent="0.2">
      <c r="A1410" s="1" t="str">
        <f t="shared" si="436"/>
        <v>YE Mar-17</v>
      </c>
      <c r="B1410" s="19">
        <f t="shared" si="440"/>
        <v>-1.495386573337576E-2</v>
      </c>
      <c r="C1410" s="19">
        <f t="shared" si="440"/>
        <v>-7.9327727859852537E-3</v>
      </c>
      <c r="D1410" s="19">
        <f t="shared" si="440"/>
        <v>-1.0732912895185076E-2</v>
      </c>
      <c r="E1410" s="21">
        <f t="shared" si="441"/>
        <v>3.0429187160813775E-2</v>
      </c>
      <c r="F1410" s="21">
        <f t="shared" si="441"/>
        <v>3.1957299870271516E-2</v>
      </c>
      <c r="G1410" s="21">
        <f t="shared" si="441"/>
        <v>4.0628074650535417E-2</v>
      </c>
      <c r="H1410" s="21">
        <f t="shared" si="441"/>
        <v>-8.3322514464890807E-3</v>
      </c>
      <c r="I1410" s="21">
        <f t="shared" si="441"/>
        <v>4.1608682420097187E-2</v>
      </c>
      <c r="J1410" s="21">
        <f t="shared" si="441"/>
        <v>1.4829866316852236E-3</v>
      </c>
      <c r="K1410" s="19">
        <f t="shared" si="439"/>
        <v>7.1276793067338584E-3</v>
      </c>
    </row>
    <row r="1411" spans="1:11" x14ac:dyDescent="0.2">
      <c r="A1411" s="1" t="str">
        <f t="shared" si="436"/>
        <v>YE Apr-17</v>
      </c>
      <c r="B1411" s="19">
        <f t="shared" si="440"/>
        <v>-1.1798469387755084E-2</v>
      </c>
      <c r="C1411" s="19">
        <f t="shared" si="440"/>
        <v>-7.4119507633839676E-3</v>
      </c>
      <c r="D1411" s="19">
        <f t="shared" si="440"/>
        <v>-1.0221827300343378E-2</v>
      </c>
      <c r="E1411" s="21">
        <f t="shared" si="441"/>
        <v>3.1169145742707904E-2</v>
      </c>
      <c r="F1411" s="21">
        <f t="shared" si="441"/>
        <v>3.4722503762976364E-2</v>
      </c>
      <c r="G1411" s="21">
        <f t="shared" si="441"/>
        <v>3.9829083601353288E-2</v>
      </c>
      <c r="H1411" s="21">
        <f t="shared" si="441"/>
        <v>-4.910980005185972E-3</v>
      </c>
      <c r="I1411" s="21">
        <f t="shared" si="441"/>
        <v>4.1818433851855907E-2</v>
      </c>
      <c r="J1411" s="21">
        <f t="shared" si="441"/>
        <v>3.4459506812618557E-3</v>
      </c>
      <c r="K1411" s="19">
        <f t="shared" si="439"/>
        <v>4.4388907408932088E-3</v>
      </c>
    </row>
    <row r="1412" spans="1:11" x14ac:dyDescent="0.2">
      <c r="A1412" s="1" t="str">
        <f t="shared" si="436"/>
        <v>YE May-17</v>
      </c>
      <c r="B1412" s="19">
        <f t="shared" si="440"/>
        <v>-1.9658395101514681E-2</v>
      </c>
      <c r="C1412" s="19">
        <f t="shared" si="440"/>
        <v>-6.5970032115327815E-3</v>
      </c>
      <c r="D1412" s="19">
        <f t="shared" si="440"/>
        <v>-9.3960017098817517E-3</v>
      </c>
      <c r="E1412" s="21">
        <f t="shared" si="441"/>
        <v>3.4981870550562677E-2</v>
      </c>
      <c r="F1412" s="21">
        <f t="shared" si="441"/>
        <v>3.9547792284798655E-2</v>
      </c>
      <c r="G1412" s="21">
        <f t="shared" si="441"/>
        <v>4.3871033334522469E-2</v>
      </c>
      <c r="H1412" s="21">
        <f t="shared" si="441"/>
        <v>-4.1415470988920289E-3</v>
      </c>
      <c r="I1412" s="21">
        <f t="shared" si="441"/>
        <v>4.4798801879504913E-2</v>
      </c>
      <c r="J1412" s="21">
        <f t="shared" si="441"/>
        <v>4.4115958589758808E-3</v>
      </c>
      <c r="K1412" s="19">
        <f t="shared" si="439"/>
        <v>1.3323306717493155E-2</v>
      </c>
    </row>
    <row r="1413" spans="1:11" x14ac:dyDescent="0.2">
      <c r="A1413" s="1" t="str">
        <f t="shared" si="436"/>
        <v>YE Jun-17</v>
      </c>
      <c r="B1413" s="19">
        <f t="shared" si="440"/>
        <v>-5.2304674730303535E-3</v>
      </c>
      <c r="C1413" s="19">
        <f t="shared" si="440"/>
        <v>-5.9405618600751886E-3</v>
      </c>
      <c r="D1413" s="19">
        <f t="shared" si="440"/>
        <v>-8.7520451220375328E-3</v>
      </c>
      <c r="E1413" s="21">
        <f t="shared" si="441"/>
        <v>3.4100335142841498E-2</v>
      </c>
      <c r="F1413" s="21">
        <f t="shared" si="441"/>
        <v>3.7070057980238991E-2</v>
      </c>
      <c r="G1413" s="21">
        <f t="shared" si="441"/>
        <v>3.9030586552057711E-2</v>
      </c>
      <c r="H1413" s="21">
        <f t="shared" si="441"/>
        <v>-1.8868824433020404E-3</v>
      </c>
      <c r="I1413" s="21">
        <f t="shared" si="441"/>
        <v>4.3230737631287042E-2</v>
      </c>
      <c r="J1413" s="21">
        <f t="shared" si="441"/>
        <v>2.871793709444459E-3</v>
      </c>
      <c r="K1413" s="19">
        <f t="shared" si="439"/>
        <v>-7.138280413966358E-4</v>
      </c>
    </row>
    <row r="1414" spans="1:11" x14ac:dyDescent="0.2">
      <c r="A1414" s="1" t="str">
        <f t="shared" si="436"/>
        <v>YE Jul-17</v>
      </c>
      <c r="B1414" s="19">
        <f t="shared" si="440"/>
        <v>-2.3699802501645828E-2</v>
      </c>
      <c r="C1414" s="19">
        <f t="shared" si="440"/>
        <v>-6.0648203662271305E-3</v>
      </c>
      <c r="D1414" s="19">
        <f t="shared" si="440"/>
        <v>-8.8798613284311045E-3</v>
      </c>
      <c r="E1414" s="21">
        <f t="shared" si="441"/>
        <v>3.1619872803667404E-2</v>
      </c>
      <c r="F1414" s="21">
        <f t="shared" si="441"/>
        <v>3.34153318661492E-2</v>
      </c>
      <c r="G1414" s="21">
        <f t="shared" si="441"/>
        <v>3.5626707345651321E-2</v>
      </c>
      <c r="H1414" s="21">
        <f t="shared" si="441"/>
        <v>-2.1353017103720173E-3</v>
      </c>
      <c r="I1414" s="21">
        <f t="shared" si="441"/>
        <v>4.0862588249272802E-2</v>
      </c>
      <c r="J1414" s="21">
        <f t="shared" si="441"/>
        <v>1.7404269826659657E-3</v>
      </c>
      <c r="K1414" s="19">
        <f t="shared" si="439"/>
        <v>1.8063073407755148E-2</v>
      </c>
    </row>
    <row r="1415" spans="1:11" x14ac:dyDescent="0.2">
      <c r="A1415" s="1" t="str">
        <f t="shared" si="436"/>
        <v>YE Aug-17</v>
      </c>
      <c r="B1415" s="19">
        <f t="shared" si="440"/>
        <v>-2.7009222661396604E-2</v>
      </c>
      <c r="C1415" s="19">
        <f t="shared" si="440"/>
        <v>-6.2839157803342705E-3</v>
      </c>
      <c r="D1415" s="19">
        <f t="shared" si="440"/>
        <v>-9.1043795215506318E-3</v>
      </c>
      <c r="E1415" s="21">
        <f t="shared" si="441"/>
        <v>2.8288358777781575E-2</v>
      </c>
      <c r="F1415" s="21">
        <f t="shared" si="441"/>
        <v>2.9148433953483766E-2</v>
      </c>
      <c r="G1415" s="21">
        <f t="shared" si="441"/>
        <v>3.2259419582489901E-2</v>
      </c>
      <c r="H1415" s="21">
        <f t="shared" si="441"/>
        <v>-3.013763371870426E-3</v>
      </c>
      <c r="I1415" s="21">
        <f t="shared" si="441"/>
        <v>3.7736303932070392E-2</v>
      </c>
      <c r="J1415" s="21">
        <f t="shared" si="441"/>
        <v>8.3641438547887859E-4</v>
      </c>
      <c r="K1415" s="19">
        <f t="shared" si="439"/>
        <v>2.1300620071396326E-2</v>
      </c>
    </row>
    <row r="1416" spans="1:11" x14ac:dyDescent="0.2">
      <c r="A1416" s="1" t="str">
        <f t="shared" si="436"/>
        <v>YE Sep-17</v>
      </c>
      <c r="B1416" s="19">
        <f t="shared" si="440"/>
        <v>-2.1241830065359513E-2</v>
      </c>
      <c r="C1416" s="19">
        <f t="shared" si="440"/>
        <v>-6.480350799289325E-3</v>
      </c>
      <c r="D1416" s="19">
        <f t="shared" si="440"/>
        <v>-9.2993619585695075E-3</v>
      </c>
      <c r="E1416" s="21">
        <f t="shared" si="441"/>
        <v>2.4590535500793598E-2</v>
      </c>
      <c r="F1416" s="21">
        <f t="shared" si="441"/>
        <v>2.5814635028066135E-2</v>
      </c>
      <c r="G1416" s="21">
        <f t="shared" si="441"/>
        <v>2.566439714390123E-2</v>
      </c>
      <c r="H1416" s="21">
        <f t="shared" si="441"/>
        <v>1.464785992215667E-4</v>
      </c>
      <c r="I1416" s="21">
        <f t="shared" si="441"/>
        <v>3.4208010127420474E-2</v>
      </c>
      <c r="J1416" s="21">
        <f t="shared" si="441"/>
        <v>1.1947207053539799E-3</v>
      </c>
      <c r="K1416" s="19">
        <f t="shared" si="439"/>
        <v>1.5081845260158433E-2</v>
      </c>
    </row>
    <row r="1417" spans="1:11" x14ac:dyDescent="0.2">
      <c r="A1417" s="1" t="str">
        <f t="shared" si="436"/>
        <v>YE Oct-17</v>
      </c>
      <c r="B1417" s="19">
        <f t="shared" si="440"/>
        <v>-2.2193631392730784E-2</v>
      </c>
      <c r="C1417" s="19">
        <f t="shared" si="440"/>
        <v>-4.2950304933276895E-3</v>
      </c>
      <c r="D1417" s="19">
        <f t="shared" si="440"/>
        <v>-7.0804059251369234E-3</v>
      </c>
      <c r="E1417" s="21">
        <f t="shared" si="441"/>
        <v>2.4186400860763957E-2</v>
      </c>
      <c r="F1417" s="21">
        <f t="shared" si="441"/>
        <v>2.4970818858347732E-2</v>
      </c>
      <c r="G1417" s="21">
        <f t="shared" si="441"/>
        <v>2.6014151320663759E-2</v>
      </c>
      <c r="H1417" s="21">
        <f t="shared" si="441"/>
        <v>-1.0168792126044046E-3</v>
      </c>
      <c r="I1417" s="21">
        <f t="shared" si="441"/>
        <v>3.1489767119595502E-2</v>
      </c>
      <c r="J1417" s="21">
        <f t="shared" si="441"/>
        <v>7.6589378351887838E-4</v>
      </c>
      <c r="K1417" s="19">
        <f t="shared" si="439"/>
        <v>1.8304852038238284E-2</v>
      </c>
    </row>
    <row r="1418" spans="1:11" x14ac:dyDescent="0.2">
      <c r="A1418" s="1" t="str">
        <f t="shared" si="436"/>
        <v>YE Nov-17</v>
      </c>
      <c r="B1418" s="19">
        <f t="shared" si="440"/>
        <v>-1.6747181964573254E-2</v>
      </c>
      <c r="C1418" s="19">
        <f t="shared" si="440"/>
        <v>-3.7044465440873031E-3</v>
      </c>
      <c r="D1418" s="19">
        <f t="shared" si="440"/>
        <v>-6.5007708521803709E-3</v>
      </c>
      <c r="E1418" s="21">
        <f t="shared" si="441"/>
        <v>2.3894638787269384E-2</v>
      </c>
      <c r="F1418" s="21">
        <f t="shared" si="441"/>
        <v>2.4410625977894229E-2</v>
      </c>
      <c r="G1418" s="21">
        <f t="shared" si="441"/>
        <v>2.4355095537273108E-2</v>
      </c>
      <c r="H1418" s="21">
        <f t="shared" si="441"/>
        <v>5.42101473044454E-5</v>
      </c>
      <c r="I1418" s="21">
        <f t="shared" si="441"/>
        <v>3.0594296148092281E-2</v>
      </c>
      <c r="J1418" s="21">
        <f t="shared" si="441"/>
        <v>5.03945592718269E-4</v>
      </c>
      <c r="K1418" s="19">
        <f t="shared" si="439"/>
        <v>1.3264884860992199E-2</v>
      </c>
    </row>
    <row r="1419" spans="1:11" x14ac:dyDescent="0.2">
      <c r="A1419" s="1" t="str">
        <f t="shared" si="436"/>
        <v>YE Dec-17</v>
      </c>
      <c r="B1419" s="19">
        <f t="shared" si="440"/>
        <v>-6.1508578828100013E-3</v>
      </c>
      <c r="C1419" s="19">
        <f t="shared" si="440"/>
        <v>-1.6296980098204905E-3</v>
      </c>
      <c r="D1419" s="19">
        <f t="shared" si="440"/>
        <v>-4.3956574512137303E-3</v>
      </c>
      <c r="E1419" s="21">
        <f t="shared" si="441"/>
        <v>2.4817735835231725E-2</v>
      </c>
      <c r="F1419" s="21">
        <f t="shared" si="441"/>
        <v>2.5026194842878935E-2</v>
      </c>
      <c r="G1419" s="21">
        <f t="shared" si="441"/>
        <v>2.158624414706023E-2</v>
      </c>
      <c r="H1419" s="21">
        <f t="shared" si="441"/>
        <v>3.3672641106192724E-3</v>
      </c>
      <c r="I1419" s="21">
        <f t="shared" si="441"/>
        <v>2.9342372303899245E-2</v>
      </c>
      <c r="J1419" s="21">
        <f t="shared" si="441"/>
        <v>2.0341081185271115E-4</v>
      </c>
      <c r="K1419" s="19">
        <f t="shared" si="439"/>
        <v>4.5491409927245208E-3</v>
      </c>
    </row>
    <row r="1420" spans="1:11" x14ac:dyDescent="0.2">
      <c r="A1420" s="1" t="str">
        <f t="shared" si="436"/>
        <v>YE Jan-18</v>
      </c>
      <c r="B1420" s="19">
        <f t="shared" si="440"/>
        <v>-1.096420509513063E-2</v>
      </c>
      <c r="C1420" s="19">
        <f t="shared" si="440"/>
        <v>-6.3444286170055708E-4</v>
      </c>
      <c r="D1420" s="19">
        <f t="shared" si="440"/>
        <v>-3.3860588468541675E-3</v>
      </c>
      <c r="E1420" s="21">
        <f t="shared" si="441"/>
        <v>2.6479769109975848E-2</v>
      </c>
      <c r="F1420" s="21">
        <f t="shared" si="441"/>
        <v>2.5355852791787425E-2</v>
      </c>
      <c r="G1420" s="21">
        <f t="shared" si="441"/>
        <v>1.972636869507971E-2</v>
      </c>
      <c r="H1420" s="21">
        <f t="shared" si="441"/>
        <v>5.5205830402442757E-3</v>
      </c>
      <c r="I1420" s="21">
        <f t="shared" si="441"/>
        <v>2.9967298994707514E-2</v>
      </c>
      <c r="J1420" s="21">
        <f t="shared" si="441"/>
        <v>-1.0949230096983786E-3</v>
      </c>
      <c r="K1420" s="19">
        <f t="shared" si="439"/>
        <v>1.0444275411107373E-2</v>
      </c>
    </row>
    <row r="1421" spans="1:11" x14ac:dyDescent="0.2">
      <c r="A1421" s="1" t="str">
        <f t="shared" si="436"/>
        <v>YE Feb-18</v>
      </c>
      <c r="B1421" s="19">
        <f t="shared" si="440"/>
        <v>-1.1283043197936826E-2</v>
      </c>
      <c r="C1421" s="19">
        <f t="shared" si="440"/>
        <v>-3.8758187667187194E-5</v>
      </c>
      <c r="D1421" s="19">
        <f t="shared" si="440"/>
        <v>-4.3529665666230954E-5</v>
      </c>
      <c r="E1421" s="21">
        <f t="shared" si="441"/>
        <v>2.7986756914561983E-2</v>
      </c>
      <c r="F1421" s="21">
        <f t="shared" si="441"/>
        <v>2.7914708110209574E-2</v>
      </c>
      <c r="G1421" s="21">
        <f t="shared" si="441"/>
        <v>2.6826780916990201E-2</v>
      </c>
      <c r="H1421" s="21">
        <f t="shared" si="441"/>
        <v>1.0595041086167711E-3</v>
      </c>
      <c r="I1421" s="21">
        <f t="shared" si="441"/>
        <v>2.8031506782346671E-2</v>
      </c>
      <c r="J1421" s="21">
        <f t="shared" si="441"/>
        <v>-7.0087288447817642E-5</v>
      </c>
      <c r="K1421" s="19">
        <f t="shared" si="439"/>
        <v>1.1372602576412261E-2</v>
      </c>
    </row>
    <row r="1422" spans="1:11" x14ac:dyDescent="0.2">
      <c r="A1422" s="1" t="str">
        <f t="shared" si="436"/>
        <v>YE Mar-18</v>
      </c>
      <c r="B1422" s="19">
        <f t="shared" si="440"/>
        <v>-1.0658914728682189E-2</v>
      </c>
      <c r="C1422" s="19">
        <f t="shared" si="440"/>
        <v>9.7301901870494589E-4</v>
      </c>
      <c r="D1422" s="19">
        <f t="shared" si="440"/>
        <v>9.8780848221569073E-4</v>
      </c>
      <c r="E1422" s="21">
        <f t="shared" si="441"/>
        <v>3.0554554114211374E-2</v>
      </c>
      <c r="F1422" s="21">
        <f t="shared" si="441"/>
        <v>3.9253453226271828E-2</v>
      </c>
      <c r="G1422" s="21">
        <f t="shared" si="441"/>
        <v>3.707483825958624E-2</v>
      </c>
      <c r="H1422" s="21">
        <f t="shared" si="441"/>
        <v>2.100730715192789E-3</v>
      </c>
      <c r="I1422" s="21">
        <f t="shared" si="441"/>
        <v>2.9537568171611683E-2</v>
      </c>
      <c r="J1422" s="21">
        <f t="shared" si="441"/>
        <v>8.4409884729852447E-3</v>
      </c>
      <c r="K1422" s="19">
        <f t="shared" si="439"/>
        <v>1.1757253307838722E-2</v>
      </c>
    </row>
    <row r="1423" spans="1:11" x14ac:dyDescent="0.2">
      <c r="A1423" s="1" t="str">
        <f t="shared" si="436"/>
        <v>YE Apr-18</v>
      </c>
      <c r="B1423" s="19">
        <f t="shared" si="440"/>
        <v>-1.3875443691513389E-2</v>
      </c>
      <c r="C1423" s="19">
        <f t="shared" si="440"/>
        <v>9.3719860613661332E-4</v>
      </c>
      <c r="D1423" s="19">
        <f t="shared" si="440"/>
        <v>9.5247211174442903E-4</v>
      </c>
      <c r="E1423" s="21">
        <f t="shared" si="441"/>
        <v>2.5393593534330128E-2</v>
      </c>
      <c r="F1423" s="21">
        <f t="shared" si="441"/>
        <v>3.2440640255009257E-2</v>
      </c>
      <c r="G1423" s="21">
        <f t="shared" si="441"/>
        <v>3.2402549674706682E-2</v>
      </c>
      <c r="H1423" s="21">
        <f t="shared" si="441"/>
        <v>3.6895085463228838E-5</v>
      </c>
      <c r="I1423" s="21">
        <f t="shared" si="441"/>
        <v>2.4417864088013497E-2</v>
      </c>
      <c r="J1423" s="21">
        <f t="shared" si="441"/>
        <v>6.8725285247681622E-3</v>
      </c>
      <c r="K1423" s="19">
        <f t="shared" si="439"/>
        <v>1.5021066256680982E-2</v>
      </c>
    </row>
    <row r="1424" spans="1:11" x14ac:dyDescent="0.2">
      <c r="A1424" s="1" t="str">
        <f t="shared" si="436"/>
        <v>YE May-18</v>
      </c>
      <c r="B1424" s="19">
        <f t="shared" si="440"/>
        <v>-4.6022353714660902E-3</v>
      </c>
      <c r="C1424" s="19">
        <f t="shared" si="440"/>
        <v>1.6758040193849411E-3</v>
      </c>
      <c r="D1424" s="19">
        <f t="shared" si="440"/>
        <v>1.7053616124442783E-3</v>
      </c>
      <c r="E1424" s="21">
        <f t="shared" si="441"/>
        <v>2.2981452349007059E-2</v>
      </c>
      <c r="F1424" s="21">
        <f t="shared" si="441"/>
        <v>2.8926921512971493E-2</v>
      </c>
      <c r="G1424" s="21">
        <f t="shared" si="441"/>
        <v>2.9584111801598478E-2</v>
      </c>
      <c r="H1424" s="21">
        <f t="shared" si="441"/>
        <v>-6.3830655610752629E-4</v>
      </c>
      <c r="I1424" s="21">
        <f t="shared" si="441"/>
        <v>2.1239869079181961E-2</v>
      </c>
      <c r="J1424" s="21">
        <f t="shared" si="441"/>
        <v>5.8119031877972294E-3</v>
      </c>
      <c r="K1424" s="19">
        <f t="shared" si="439"/>
        <v>6.3070659930546391E-3</v>
      </c>
    </row>
    <row r="1425" spans="1:11" x14ac:dyDescent="0.2">
      <c r="A1425" s="1" t="str">
        <f t="shared" si="436"/>
        <v>YE Jun-18</v>
      </c>
      <c r="B1425" s="19">
        <f t="shared" si="440"/>
        <v>-2.4646730200460043E-2</v>
      </c>
      <c r="C1425" s="19">
        <f t="shared" si="440"/>
        <v>1.4758403838639467E-3</v>
      </c>
      <c r="D1425" s="19">
        <f t="shared" si="440"/>
        <v>1.5081056369998791E-3</v>
      </c>
      <c r="E1425" s="21">
        <f t="shared" si="441"/>
        <v>1.840760597730462E-2</v>
      </c>
      <c r="F1425" s="21">
        <f t="shared" si="441"/>
        <v>2.4007663034304461E-2</v>
      </c>
      <c r="G1425" s="21">
        <f t="shared" si="441"/>
        <v>2.6619430397458954E-2</v>
      </c>
      <c r="H1425" s="21">
        <f t="shared" si="441"/>
        <v>-2.5440462997503577E-3</v>
      </c>
      <c r="I1425" s="21">
        <f t="shared" si="441"/>
        <v>1.6874052486630653E-2</v>
      </c>
      <c r="J1425" s="21">
        <f t="shared" si="441"/>
        <v>5.4988366388188936E-3</v>
      </c>
      <c r="K1425" s="19">
        <f t="shared" si="439"/>
        <v>2.6782675973078707E-2</v>
      </c>
    </row>
    <row r="1427" spans="1:11" x14ac:dyDescent="0.2">
      <c r="A1427" s="32" t="s">
        <v>66</v>
      </c>
    </row>
    <row r="1428" spans="1:11" x14ac:dyDescent="0.2">
      <c r="A1428" s="32"/>
    </row>
    <row r="1429" spans="1:11" x14ac:dyDescent="0.2">
      <c r="A1429" s="35" t="s">
        <v>3</v>
      </c>
      <c r="B1429" t="s">
        <v>24</v>
      </c>
    </row>
    <row r="1430" spans="1:11" x14ac:dyDescent="0.2">
      <c r="A1430" s="35"/>
    </row>
    <row r="1431" spans="1:11" x14ac:dyDescent="0.2">
      <c r="A1431" s="35" t="s">
        <v>25</v>
      </c>
    </row>
    <row r="1432" spans="1:11" x14ac:dyDescent="0.2">
      <c r="A1432" s="35" t="s">
        <v>26</v>
      </c>
    </row>
    <row r="1433" spans="1:11" x14ac:dyDescent="0.2">
      <c r="A1433" s="32"/>
    </row>
    <row r="1434" spans="1:11" x14ac:dyDescent="0.2">
      <c r="A1434" s="33" t="s">
        <v>22</v>
      </c>
    </row>
    <row r="1435" spans="1:11" x14ac:dyDescent="0.2">
      <c r="A1435" s="33" t="s">
        <v>17</v>
      </c>
    </row>
    <row r="1437" spans="1:11" x14ac:dyDescent="0.2">
      <c r="A1437" t="s">
        <v>23</v>
      </c>
    </row>
    <row r="1439" spans="1:11" x14ac:dyDescent="0.2">
      <c r="A1439" s="34" t="s">
        <v>18</v>
      </c>
    </row>
    <row r="1440" spans="1:11" x14ac:dyDescent="0.2">
      <c r="A1440" s="33" t="s">
        <v>27</v>
      </c>
    </row>
    <row r="1441" spans="1:8" x14ac:dyDescent="0.2">
      <c r="A1441" s="33" t="s">
        <v>19</v>
      </c>
      <c r="H1441" s="1"/>
    </row>
    <row r="1442" spans="1:8" x14ac:dyDescent="0.2">
      <c r="A1442" s="33" t="s">
        <v>20</v>
      </c>
    </row>
    <row r="1443" spans="1:8" x14ac:dyDescent="0.2">
      <c r="A1443" t="s">
        <v>21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81" max="16383" man="1"/>
    <brk id="557" max="16383" man="1"/>
    <brk id="800" max="16383" man="1"/>
    <brk id="923" max="16383" man="1"/>
    <brk id="1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2016-04-13T05:05:30Z</cp:lastPrinted>
  <dcterms:created xsi:type="dcterms:W3CDTF">2009-09-01T04:11:47Z</dcterms:created>
  <dcterms:modified xsi:type="dcterms:W3CDTF">2018-08-08T20:46:03Z</dcterms:modified>
</cp:coreProperties>
</file>